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cmccarthy/Dropbox/Current/Pangenome/Revised Manuscript/Suppl Tables/"/>
    </mc:Choice>
  </mc:AlternateContent>
  <xr:revisionPtr revIDLastSave="0" documentId="13_ncr:1_{DE171CF0-ABA1-F847-8A02-29DFA4E731B3}" xr6:coauthVersionLast="37" xr6:coauthVersionMax="37" xr10:uidLastSave="{00000000-0000-0000-0000-000000000000}"/>
  <bookViews>
    <workbookView xWindow="12040" yWindow="4020" windowWidth="19880" windowHeight="17540" tabRatio="500" activeTab="3" xr2:uid="{00000000-000D-0000-FFFF-FFFF00000000}"/>
  </bookViews>
  <sheets>
    <sheet name="Saccharomyces cerevisiae" sheetId="1" r:id="rId1"/>
    <sheet name="Candida albicans" sheetId="3" r:id="rId2"/>
    <sheet name="Cryptococcus neoformans" sheetId="4" r:id="rId3"/>
    <sheet name="Aspergillus fumigatus" sheetId="2" r:id="rId4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" i="4" l="1"/>
  <c r="N29" i="4"/>
  <c r="L29" i="4"/>
  <c r="M38" i="3"/>
  <c r="N38" i="3"/>
  <c r="L38" i="3"/>
  <c r="M16" i="2"/>
  <c r="N16" i="2"/>
  <c r="L16" i="2"/>
  <c r="M104" i="1"/>
  <c r="N104" i="1"/>
  <c r="L104" i="1"/>
  <c r="F38" i="3" l="1"/>
  <c r="F39" i="3"/>
  <c r="F40" i="3"/>
  <c r="F10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2" i="1"/>
  <c r="F105" i="1" s="1"/>
  <c r="J35" i="3"/>
  <c r="J34" i="3"/>
  <c r="J5" i="3"/>
  <c r="F104" i="1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2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4"/>
  <c r="F30" i="4" s="1"/>
  <c r="F3" i="2"/>
  <c r="F4" i="2"/>
  <c r="F5" i="2"/>
  <c r="F6" i="2"/>
  <c r="F7" i="2"/>
  <c r="F8" i="2"/>
  <c r="F9" i="2"/>
  <c r="F10" i="2"/>
  <c r="F11" i="2"/>
  <c r="F12" i="2"/>
  <c r="F13" i="2"/>
  <c r="F2" i="2"/>
  <c r="F17" i="2" s="1"/>
  <c r="F29" i="4" l="1"/>
  <c r="F16" i="2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5" i="3"/>
  <c r="G34" i="3"/>
  <c r="D29" i="4" l="1"/>
  <c r="E29" i="4"/>
  <c r="D38" i="3"/>
  <c r="E38" i="3"/>
  <c r="G13" i="2"/>
  <c r="G3" i="2"/>
  <c r="G4" i="2"/>
  <c r="G7" i="2"/>
  <c r="G6" i="2"/>
  <c r="G12" i="2"/>
  <c r="G10" i="2"/>
  <c r="G8" i="2"/>
  <c r="G9" i="2"/>
  <c r="G11" i="2"/>
  <c r="G5" i="2"/>
  <c r="D104" i="1" l="1"/>
  <c r="E104" i="1"/>
  <c r="G104" i="1"/>
  <c r="G106" i="1" s="1"/>
  <c r="D17" i="2"/>
  <c r="C17" i="2"/>
  <c r="D30" i="4"/>
  <c r="E30" i="4"/>
  <c r="G30" i="4"/>
  <c r="H30" i="4"/>
  <c r="C30" i="4"/>
  <c r="D39" i="3"/>
  <c r="E39" i="3"/>
  <c r="G39" i="3"/>
  <c r="H39" i="3"/>
  <c r="C39" i="3"/>
  <c r="D105" i="1"/>
  <c r="E105" i="1"/>
  <c r="G105" i="1"/>
  <c r="H105" i="1"/>
  <c r="C105" i="1"/>
  <c r="I107" i="1"/>
  <c r="C29" i="4"/>
  <c r="C38" i="3"/>
  <c r="C104" i="1"/>
  <c r="H104" i="1"/>
  <c r="D16" i="2"/>
  <c r="C16" i="2"/>
  <c r="H29" i="4"/>
  <c r="F31" i="4" s="1"/>
  <c r="G29" i="4"/>
  <c r="G31" i="4" s="1"/>
  <c r="I32" i="4"/>
  <c r="I41" i="3"/>
  <c r="G38" i="3"/>
  <c r="H38" i="3"/>
  <c r="I19" i="2"/>
  <c r="H16" i="2"/>
  <c r="F18" i="2" s="1"/>
  <c r="C106" i="1" l="1"/>
  <c r="E106" i="1"/>
  <c r="D106" i="1"/>
  <c r="C31" i="4"/>
  <c r="E31" i="4"/>
  <c r="D31" i="4"/>
  <c r="E40" i="3"/>
  <c r="D40" i="3"/>
  <c r="C40" i="3"/>
  <c r="E17" i="2" l="1"/>
  <c r="E16" i="2"/>
  <c r="G2" i="2"/>
  <c r="G16" i="2" s="1"/>
  <c r="D18" i="2" l="1"/>
  <c r="C18" i="2"/>
  <c r="E18" i="2"/>
  <c r="G17" i="2"/>
  <c r="G18" i="2"/>
</calcChain>
</file>

<file path=xl/sharedStrings.xml><?xml version="1.0" encoding="utf-8"?>
<sst xmlns="http://schemas.openxmlformats.org/spreadsheetml/2006/main" count="1656" uniqueCount="417">
  <si>
    <t>Strain</t>
  </si>
  <si>
    <t>YJM189</t>
  </si>
  <si>
    <t>YJM193</t>
  </si>
  <si>
    <t>YJM195</t>
  </si>
  <si>
    <t>YJM244</t>
  </si>
  <si>
    <t>YJM248</t>
  </si>
  <si>
    <t>YJM270</t>
  </si>
  <si>
    <t>YJM271</t>
  </si>
  <si>
    <t>YJM326</t>
  </si>
  <si>
    <t>YJM428</t>
  </si>
  <si>
    <t>YJM450</t>
  </si>
  <si>
    <t>YJM451</t>
  </si>
  <si>
    <t>YJM453</t>
  </si>
  <si>
    <t>YJM456</t>
  </si>
  <si>
    <t>YJM470</t>
  </si>
  <si>
    <t>YJM541</t>
  </si>
  <si>
    <t>YJM554</t>
  </si>
  <si>
    <t>YJM555</t>
  </si>
  <si>
    <t>YJM627</t>
  </si>
  <si>
    <t>YJM681</t>
  </si>
  <si>
    <t>YJM682</t>
  </si>
  <si>
    <t>YJM683</t>
  </si>
  <si>
    <t>YJM689</t>
  </si>
  <si>
    <t>YJM693</t>
  </si>
  <si>
    <t>YJM969</t>
  </si>
  <si>
    <t>YJM972</t>
  </si>
  <si>
    <t>YJM975</t>
  </si>
  <si>
    <t>YJM978</t>
  </si>
  <si>
    <t>YJM981</t>
  </si>
  <si>
    <t>YJM984</t>
  </si>
  <si>
    <t>YJM987</t>
  </si>
  <si>
    <t>YJM990</t>
  </si>
  <si>
    <t>YJM993</t>
  </si>
  <si>
    <t>YJM996</t>
  </si>
  <si>
    <t>YJM1078</t>
  </si>
  <si>
    <t>YJM1083</t>
  </si>
  <si>
    <t>YJM1129</t>
  </si>
  <si>
    <t>YJM1133</t>
  </si>
  <si>
    <t>YJM1190</t>
  </si>
  <si>
    <t>YJM1199</t>
  </si>
  <si>
    <t>YJM1202</t>
  </si>
  <si>
    <t>YJM1208</t>
  </si>
  <si>
    <t>YJM1242</t>
  </si>
  <si>
    <t>YJM1244</t>
  </si>
  <si>
    <t>YJM1248</t>
  </si>
  <si>
    <t>YJM1250</t>
  </si>
  <si>
    <t>YJM1252</t>
  </si>
  <si>
    <t>YJM1273</t>
  </si>
  <si>
    <t>YJM1304</t>
  </si>
  <si>
    <t>YJM1307</t>
  </si>
  <si>
    <t>YJM1311</t>
  </si>
  <si>
    <t>YJM1326</t>
  </si>
  <si>
    <t>YJM1332</t>
  </si>
  <si>
    <t>YJM1336</t>
  </si>
  <si>
    <t>YJM1338</t>
  </si>
  <si>
    <t>YJM1341</t>
  </si>
  <si>
    <t>YJM1342</t>
  </si>
  <si>
    <t>YJM1355</t>
  </si>
  <si>
    <t>YJM1356</t>
  </si>
  <si>
    <t>YJM1381</t>
  </si>
  <si>
    <t>YJM1383</t>
  </si>
  <si>
    <t>YJM1385</t>
  </si>
  <si>
    <t>YJM1386</t>
  </si>
  <si>
    <t>YJM1387</t>
  </si>
  <si>
    <t>YJM1388</t>
  </si>
  <si>
    <t>YJM1389</t>
  </si>
  <si>
    <t>YJM1399</t>
  </si>
  <si>
    <t>YJM1400</t>
  </si>
  <si>
    <t>YJM1401</t>
  </si>
  <si>
    <t>YJM1402</t>
  </si>
  <si>
    <t>YJM1415</t>
  </si>
  <si>
    <t>YJM1417</t>
  </si>
  <si>
    <t>YJM1418</t>
  </si>
  <si>
    <t>YJM1419</t>
  </si>
  <si>
    <t>YJM1433</t>
  </si>
  <si>
    <t>YJM1434</t>
  </si>
  <si>
    <t>YJM1439</t>
  </si>
  <si>
    <t>YJM1443</t>
  </si>
  <si>
    <t>YJM1444</t>
  </si>
  <si>
    <t>YJM1447</t>
  </si>
  <si>
    <t>YJM1450</t>
  </si>
  <si>
    <t>YJM1460</t>
  </si>
  <si>
    <t>YJM1463</t>
  </si>
  <si>
    <t>YJM1477</t>
  </si>
  <si>
    <t>YJM1478</t>
  </si>
  <si>
    <t>YJM1479</t>
  </si>
  <si>
    <t>YJM1526</t>
  </si>
  <si>
    <t>YJM1527</t>
  </si>
  <si>
    <t>YJM1549</t>
  </si>
  <si>
    <t>YJM1573</t>
  </si>
  <si>
    <t>YJM1574</t>
  </si>
  <si>
    <t>YJM1592</t>
  </si>
  <si>
    <t>YJM1615</t>
  </si>
  <si>
    <t>S288C</t>
  </si>
  <si>
    <t>YPS163</t>
  </si>
  <si>
    <t>Origin</t>
  </si>
  <si>
    <t>Population</t>
  </si>
  <si>
    <t>USA</t>
  </si>
  <si>
    <t>Oak</t>
  </si>
  <si>
    <t>N/A</t>
  </si>
  <si>
    <t>Lab</t>
  </si>
  <si>
    <t>Mosaic</t>
  </si>
  <si>
    <t>RM11-1A</t>
  </si>
  <si>
    <t>Vineyard</t>
  </si>
  <si>
    <t>Wine</t>
  </si>
  <si>
    <t>SK1</t>
  </si>
  <si>
    <t>West Africa</t>
  </si>
  <si>
    <t>Wine/European</t>
  </si>
  <si>
    <t>Fruit</t>
  </si>
  <si>
    <t>YJM789</t>
  </si>
  <si>
    <t>Clinical</t>
  </si>
  <si>
    <t>Distillery</t>
  </si>
  <si>
    <t>Nigeria</t>
  </si>
  <si>
    <t>Palm wine</t>
  </si>
  <si>
    <t>West African</t>
  </si>
  <si>
    <t>Romania</t>
  </si>
  <si>
    <t>Clinical (feces)</t>
  </si>
  <si>
    <t>Slovenia</t>
  </si>
  <si>
    <t>Brewery</t>
  </si>
  <si>
    <t>Laboratory</t>
  </si>
  <si>
    <t>Italy</t>
  </si>
  <si>
    <t>Portugal</t>
  </si>
  <si>
    <t>NC, USA</t>
  </si>
  <si>
    <t>OH, USA</t>
  </si>
  <si>
    <t>MI, USA</t>
  </si>
  <si>
    <t>IL, USA</t>
  </si>
  <si>
    <t>Indonesia</t>
  </si>
  <si>
    <t>Sugar cane</t>
  </si>
  <si>
    <t>Spain</t>
  </si>
  <si>
    <t>Alpechin</t>
  </si>
  <si>
    <t>PA, USA</t>
  </si>
  <si>
    <t>Oak tree</t>
  </si>
  <si>
    <t>North American</t>
  </si>
  <si>
    <t>DC, USA</t>
  </si>
  <si>
    <t>MN, USA</t>
  </si>
  <si>
    <t>MD, USA</t>
  </si>
  <si>
    <t>Sour fig</t>
  </si>
  <si>
    <t>South Africa</t>
  </si>
  <si>
    <t>Soil</t>
  </si>
  <si>
    <t>Molasses</t>
  </si>
  <si>
    <t>Cider</t>
  </si>
  <si>
    <t>Trinidad</t>
  </si>
  <si>
    <t>Rum fermentation</t>
  </si>
  <si>
    <t>Philippines</t>
  </si>
  <si>
    <t>Coconut</t>
  </si>
  <si>
    <t>Sugar refinery</t>
  </si>
  <si>
    <t>Jamaica</t>
  </si>
  <si>
    <t>Japan</t>
  </si>
  <si>
    <t>Malaya</t>
  </si>
  <si>
    <t>Fermented tapioca</t>
  </si>
  <si>
    <t>Thailand</t>
  </si>
  <si>
    <t>Sewage</t>
  </si>
  <si>
    <t>Wild cherry tree gum</t>
  </si>
  <si>
    <t>Guava</t>
  </si>
  <si>
    <t>Papaya</t>
  </si>
  <si>
    <t>Grape vine</t>
  </si>
  <si>
    <t>France</t>
  </si>
  <si>
    <t>HI, USA</t>
  </si>
  <si>
    <t>ND</t>
  </si>
  <si>
    <t>Bagasse</t>
  </si>
  <si>
    <t>Ginger beer</t>
  </si>
  <si>
    <t>Bahamas</t>
  </si>
  <si>
    <t>Cladode</t>
  </si>
  <si>
    <t>Malaysia</t>
  </si>
  <si>
    <t>Bertam Palm</t>
  </si>
  <si>
    <t>Malaysian</t>
  </si>
  <si>
    <t>Africa</t>
  </si>
  <si>
    <t>Palm Wine</t>
  </si>
  <si>
    <t>Ethiopia</t>
  </si>
  <si>
    <t>White Tecc</t>
  </si>
  <si>
    <t>Blatz beer</t>
  </si>
  <si>
    <t>Kefir</t>
  </si>
  <si>
    <t>Phillipines</t>
  </si>
  <si>
    <t>Coconut tuba</t>
  </si>
  <si>
    <t>Clinical (throat)</t>
  </si>
  <si>
    <t>Winters, CA</t>
  </si>
  <si>
    <t>Prune</t>
  </si>
  <si>
    <t>Netherlands</t>
  </si>
  <si>
    <t>Fermenting fruit juice</t>
  </si>
  <si>
    <t>India</t>
  </si>
  <si>
    <t>Fermented food</t>
  </si>
  <si>
    <t>Group</t>
  </si>
  <si>
    <t>Beer</t>
  </si>
  <si>
    <t>Spirits</t>
  </si>
  <si>
    <t>Wild</t>
  </si>
  <si>
    <t>Food</t>
  </si>
  <si>
    <t>Sake</t>
  </si>
  <si>
    <t>UK</t>
  </si>
  <si>
    <t>de novo</t>
  </si>
  <si>
    <t>N</t>
  </si>
  <si>
    <t>Y</t>
  </si>
  <si>
    <t>AF293</t>
  </si>
  <si>
    <t>A1163</t>
  </si>
  <si>
    <t>Z5</t>
  </si>
  <si>
    <t>AF10</t>
  </si>
  <si>
    <t>AF210</t>
  </si>
  <si>
    <t>RP-2014</t>
  </si>
  <si>
    <t>JCM 10253</t>
  </si>
  <si>
    <t>IF1SW-F4</t>
  </si>
  <si>
    <t>ISSFT-021</t>
  </si>
  <si>
    <t>LMB-35Aa</t>
  </si>
  <si>
    <t>HMR AF 270</t>
  </si>
  <si>
    <t>Human cavitary pulmonary aspergillosis</t>
  </si>
  <si>
    <t>HMR AF 706</t>
  </si>
  <si>
    <t>Isolated from bronchoalveolar lavage fluid</t>
  </si>
  <si>
    <t>Manchester, UK</t>
  </si>
  <si>
    <t>Montreal, Canada</t>
  </si>
  <si>
    <t>Isolated from an ICU-acquired infection</t>
  </si>
  <si>
    <t>Shrewsbury, UK</t>
  </si>
  <si>
    <t>Isolated from patient lung tissue</t>
  </si>
  <si>
    <t>Paris, France</t>
  </si>
  <si>
    <t>Nanjing, China</t>
  </si>
  <si>
    <t>Compost heaps as biomass-degrading strain</t>
  </si>
  <si>
    <t>Los Angeles, USA</t>
  </si>
  <si>
    <t>Isolated from nodular infiltrate of patient on steroids</t>
  </si>
  <si>
    <t>Isolate source or clinical context</t>
  </si>
  <si>
    <t>Brazil</t>
  </si>
  <si>
    <t>Isolated from tropical forest floor</t>
  </si>
  <si>
    <t>New Orleans, USA</t>
  </si>
  <si>
    <t>Unknown</t>
  </si>
  <si>
    <t>International Space Station</t>
  </si>
  <si>
    <t>Isolated from dust in HEPA filter in the ISS</t>
  </si>
  <si>
    <t>Isolated from polyester wipe off cupola wall in the ISS</t>
  </si>
  <si>
    <t>Peru</t>
  </si>
  <si>
    <t>Isolate from soil of Peruvian rainforest</t>
  </si>
  <si>
    <t>Predicted genes</t>
  </si>
  <si>
    <t>Source</t>
  </si>
  <si>
    <t>Reference</t>
  </si>
  <si>
    <t>NCBI</t>
  </si>
  <si>
    <t>Valid genes</t>
  </si>
  <si>
    <t>Assembly size (Mb)</t>
  </si>
  <si>
    <t>Total genes</t>
  </si>
  <si>
    <t>Species</t>
  </si>
  <si>
    <t>Aspergillus fumigatus</t>
  </si>
  <si>
    <t>Average assembly size (Mb)</t>
  </si>
  <si>
    <t>Candida albicans</t>
  </si>
  <si>
    <t>SC5314</t>
  </si>
  <si>
    <t>12C</t>
  </si>
  <si>
    <t>19F</t>
  </si>
  <si>
    <t>3153A</t>
  </si>
  <si>
    <t>A123</t>
  </si>
  <si>
    <t>A155</t>
  </si>
  <si>
    <t>A203</t>
  </si>
  <si>
    <t>A20</t>
  </si>
  <si>
    <t>A48</t>
  </si>
  <si>
    <t>A67</t>
  </si>
  <si>
    <t>A84</t>
  </si>
  <si>
    <t>A92</t>
  </si>
  <si>
    <t>Ca529L</t>
  </si>
  <si>
    <t>Ca6</t>
  </si>
  <si>
    <t>CHN1</t>
  </si>
  <si>
    <t>GC75</t>
  </si>
  <si>
    <t>L26</t>
  </si>
  <si>
    <t>P34048</t>
  </si>
  <si>
    <t>P37005</t>
  </si>
  <si>
    <t>P37037</t>
  </si>
  <si>
    <t>P37039</t>
  </si>
  <si>
    <t>P57055</t>
  </si>
  <si>
    <t>P60002</t>
  </si>
  <si>
    <t>P75010</t>
  </si>
  <si>
    <t>P75016</t>
  </si>
  <si>
    <t>P75063</t>
  </si>
  <si>
    <t>P76055</t>
  </si>
  <si>
    <t>P76067</t>
  </si>
  <si>
    <t>P78042</t>
  </si>
  <si>
    <t>P78048</t>
  </si>
  <si>
    <t>P87</t>
  </si>
  <si>
    <t>P94015</t>
  </si>
  <si>
    <t>WO-1</t>
  </si>
  <si>
    <t>New York, USA</t>
  </si>
  <si>
    <t>https://www.ncbi.nlm.nih.gov/bioproject/75209</t>
  </si>
  <si>
    <t>Michigan, USA</t>
  </si>
  <si>
    <t>Clinical isolate, alpha/alpha mating type</t>
  </si>
  <si>
    <t>Unknown, presumed clinical</t>
  </si>
  <si>
    <t>https://www.ncbi.nlm.nih.gov/bioproject/73979</t>
  </si>
  <si>
    <t>https://www.ncbi.nlm.nih.gov/bioproject/PRJNA75221</t>
  </si>
  <si>
    <t>https://www.ncbi.nlm.nih.gov/bioproject/73980</t>
  </si>
  <si>
    <t>https://www.ncbi.nlm.nih.gov/bioproject/73982</t>
  </si>
  <si>
    <t>https://www.ncbi.nlm.nih.gov/bioproject/73983</t>
  </si>
  <si>
    <t>https://www.ncbi.nlm.nih.gov/bioproject/73984</t>
  </si>
  <si>
    <t>https://www.ncbi.nlm.nih.gov/bioproject/73985</t>
  </si>
  <si>
    <t>https://www.ncbi.nlm.nih.gov/bioproject/73986</t>
  </si>
  <si>
    <t>London, UK</t>
  </si>
  <si>
    <t>https://www.ncbi.nlm.nih.gov/bioproject/200311</t>
  </si>
  <si>
    <t>https://www.ncbi.nlm.nih.gov/bioproject/120431</t>
  </si>
  <si>
    <t>Iowa, USA</t>
  </si>
  <si>
    <t>Clinical isolate, a/a mating type</t>
  </si>
  <si>
    <t>https://www.ncbi.nlm.nih.gov/bioproject/75211</t>
  </si>
  <si>
    <t>https://www.ncbi.nlm.nih.gov/bioproject/75229</t>
  </si>
  <si>
    <t>Turkey</t>
  </si>
  <si>
    <t>Clinical isolate</t>
  </si>
  <si>
    <t>Florida, USA</t>
  </si>
  <si>
    <t>https://www.ncbi.nlm.nih.gov/bioproject/75217</t>
  </si>
  <si>
    <t>Wisconsin, USA</t>
  </si>
  <si>
    <t>Clinical isolate, a/alpha mating type</t>
  </si>
  <si>
    <t>https://www.ncbi.nlm.nih.gov/bioproject/75231</t>
  </si>
  <si>
    <t>https://www.ncbi.nlm.nih.gov/bioproject/75233</t>
  </si>
  <si>
    <t>https://www.ncbi.nlm.nih.gov/bioproject/75227</t>
  </si>
  <si>
    <t>Nebraska, USA</t>
  </si>
  <si>
    <t>https://www.ncbi.nlm.nih.gov/bioproject/75239</t>
  </si>
  <si>
    <t>Arizona, USA</t>
  </si>
  <si>
    <t>https://www.ncbi.nlm.nih.gov/bioproject/75219</t>
  </si>
  <si>
    <t>https://www.ncbi.nlm.nih.gov/bioproject/75235</t>
  </si>
  <si>
    <t>Israel</t>
  </si>
  <si>
    <t>https://www.ncbi.nlm.nih.gov/bioproject/75237</t>
  </si>
  <si>
    <t>https://www.ncbi.nlm.nih.gov/bioproject/75241</t>
  </si>
  <si>
    <t>https://www.ncbi.nlm.nih.gov/bioproject/75243</t>
  </si>
  <si>
    <t>Ontario, Canada</t>
  </si>
  <si>
    <t>https://www.ncbi.nlm.nih.gov/bioproject/75245</t>
  </si>
  <si>
    <t>Indiana, USA</t>
  </si>
  <si>
    <t>https://www.ncbi.nlm.nih.gov/bioproject/75247</t>
  </si>
  <si>
    <t>Manitoba, Canada</t>
  </si>
  <si>
    <t>https://www.ncbi.nlm.nih.gov/bioproject/75225</t>
  </si>
  <si>
    <t>Utah, USA</t>
  </si>
  <si>
    <t>https://www.ncbi.nlm.nih.gov/bioproject/75213</t>
  </si>
  <si>
    <t>Mating</t>
  </si>
  <si>
    <t>a/a</t>
  </si>
  <si>
    <t>alpha/alpha</t>
  </si>
  <si>
    <t>a/alpha</t>
  </si>
  <si>
    <t>Clinical isolate, oral</t>
  </si>
  <si>
    <t>Clinical isolate, HIV+</t>
  </si>
  <si>
    <t>Clinical isolate, thrush</t>
  </si>
  <si>
    <t>Healthy individual isolate</t>
  </si>
  <si>
    <t>BK147</t>
  </si>
  <si>
    <t>C23</t>
  </si>
  <si>
    <t>C45</t>
  </si>
  <si>
    <t>C8</t>
  </si>
  <si>
    <t>H99</t>
  </si>
  <si>
    <t>KN99</t>
  </si>
  <si>
    <t>V2</t>
  </si>
  <si>
    <t>Br795</t>
  </si>
  <si>
    <t>VNI</t>
  </si>
  <si>
    <t>Bt1</t>
  </si>
  <si>
    <t>Bt120</t>
  </si>
  <si>
    <t>Bt15</t>
  </si>
  <si>
    <t>Bt63</t>
  </si>
  <si>
    <t>Bt85</t>
  </si>
  <si>
    <t>D17-1</t>
  </si>
  <si>
    <t>Gb118</t>
  </si>
  <si>
    <t>MW-RSA1955</t>
  </si>
  <si>
    <t>MW-RSA852</t>
  </si>
  <si>
    <t>Ze90-1</t>
  </si>
  <si>
    <t>A1-35-8</t>
  </si>
  <si>
    <t>A2-102-5</t>
  </si>
  <si>
    <t>A5-35-17</t>
  </si>
  <si>
    <t>AD2-60A</t>
  </si>
  <si>
    <t>VNI (VNIa)</t>
  </si>
  <si>
    <t>VNI (VNIb)</t>
  </si>
  <si>
    <t>VNI (VNIc)</t>
  </si>
  <si>
    <t>VNBI</t>
  </si>
  <si>
    <t>VNII</t>
  </si>
  <si>
    <t>Tu401-1</t>
  </si>
  <si>
    <t>Tu295-1</t>
  </si>
  <si>
    <t>VNBII</t>
  </si>
  <si>
    <t>Vietnam</t>
  </si>
  <si>
    <t>Lineage (Subgroup)</t>
  </si>
  <si>
    <t>Botswana</t>
  </si>
  <si>
    <t>Clinical, HIV+</t>
  </si>
  <si>
    <t>Sampled from mopane tree</t>
  </si>
  <si>
    <t>Sampled from Eucalyptus tree</t>
  </si>
  <si>
    <t>Tanzania</t>
  </si>
  <si>
    <t>Pigeon guano</t>
  </si>
  <si>
    <t>Clinical, HIV-</t>
  </si>
  <si>
    <t>H99 congenic lab strain produced from 125.91, 8-1 and H99</t>
  </si>
  <si>
    <t>Broad Institute genome sequence</t>
  </si>
  <si>
    <t>https://www.ncbi.nlm.nih.gov/bioproject/PRJNA312859</t>
  </si>
  <si>
    <t>Cryptococcus neoformans var. grubii</t>
  </si>
  <si>
    <t>Core genes</t>
  </si>
  <si>
    <t>Saccharomyces cerevisiae</t>
  </si>
  <si>
    <t>EC1118</t>
  </si>
  <si>
    <t>Dominant Fraction(s)</t>
  </si>
  <si>
    <t>Wine/European, Human</t>
  </si>
  <si>
    <t>Malaysian, Sake</t>
  </si>
  <si>
    <t>Malaysian, North American</t>
  </si>
  <si>
    <t>North American, Wine/European</t>
  </si>
  <si>
    <t>Sake, Wine/European</t>
  </si>
  <si>
    <t>YJM320</t>
  </si>
  <si>
    <t>Average genes</t>
  </si>
  <si>
    <t>Duplicated core genes</t>
  </si>
  <si>
    <t>Pangenome %</t>
  </si>
  <si>
    <t>Other accessory genes</t>
  </si>
  <si>
    <t>https://www.ncbi.nlm.nih.gov/bioproject/13674</t>
  </si>
  <si>
    <t xml:space="preserve">10.1126/science.1189015 </t>
  </si>
  <si>
    <t>10.1073/pnas.0904673106</t>
  </si>
  <si>
    <t>10.1126/science.274.5287.546</t>
  </si>
  <si>
    <t>10.1073/pnas.0701291104</t>
  </si>
  <si>
    <t>10.1101/gr.185538.114</t>
  </si>
  <si>
    <t>http://www.ncbi.nlm.nih.gov/bioproject/PRJNA260311</t>
  </si>
  <si>
    <t>https://www.ncbi.nlm.nih.gov/bioproject/PRJNA260311/</t>
  </si>
  <si>
    <t>10.1073/pnas.0401648101</t>
  </si>
  <si>
    <t>10.1371/journal.pone.0019688</t>
  </si>
  <si>
    <t>10.1101/gr.218727.116</t>
  </si>
  <si>
    <t>10.1128/IAI.71.9.4831-4841.2003</t>
  </si>
  <si>
    <t xml:space="preserve">10.1101/189274 </t>
  </si>
  <si>
    <t>Derivative of A. fumigatus CEA10 via CEA17</t>
  </si>
  <si>
    <t>10.1371/journal.pgen.1000046</t>
  </si>
  <si>
    <t>10.1186/s12864-015-1658-2</t>
  </si>
  <si>
    <t>10.1038/nature04332</t>
  </si>
  <si>
    <t>https://www.ncbi.nlm.nih.gov/bioproject/PRJNA46347/</t>
  </si>
  <si>
    <t>10.1186/1471-2164-13-698</t>
  </si>
  <si>
    <t>https://www.ncbi.nlm.nih.gov/bioproject/PRJNA388488/</t>
  </si>
  <si>
    <t>https://www.ncbi.nlm.nih.gov/bioproject/PRJNA237468/</t>
  </si>
  <si>
    <t>https://www.ncbi.nlm.nih.gov/bioproject/PRJDB3633/</t>
  </si>
  <si>
    <t>https://www.ncbi.nlm.nih.gov/bioproject/PRJNA298653/</t>
  </si>
  <si>
    <t>10.1128/genomeA.00553-16</t>
  </si>
  <si>
    <t>Rhode Island, USA</t>
  </si>
  <si>
    <t>10.1038/nature08064</t>
  </si>
  <si>
    <t>P57072</t>
  </si>
  <si>
    <t>Scaffolds/Contigs</t>
  </si>
  <si>
    <t>All accessory genes</t>
  </si>
  <si>
    <t>Scaffold/Contig N50 (Kb)</t>
  </si>
  <si>
    <t>Sigma1278b</t>
  </si>
  <si>
    <t>Complete BUSCOs (%)</t>
  </si>
  <si>
    <t>Fragmented BUSCOs (%)</t>
  </si>
  <si>
    <t>Missing BUSCOs (%)</t>
  </si>
  <si>
    <t>BUSCO Averages (%)</t>
  </si>
  <si>
    <t>https://www.ncbi.nlm.nih.gov/bioproject/PRJNA165025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</si>
</sst>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B2dd/mm/yyyy"/>
    <numFmt numFmtId="165" formatCode="0.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6" fillId="0" borderId="0" xfId="0" applyFont="1"/>
    <xf numFmtId="0" fontId="0" fillId="0" borderId="0" xfId="0" applyFont="1"/>
    <xf numFmtId="0" fontId="7" fillId="0" borderId="0" xfId="0" applyFont="1"/>
    <xf numFmtId="0" fontId="1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2" fontId="1" fillId="0" borderId="0" xfId="0" applyNumberFormat="1" applyFont="1"/>
    <xf numFmtId="2" fontId="7" fillId="0" borderId="0" xfId="0" applyNumberFormat="1" applyFont="1"/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0" fontId="0" fillId="2" borderId="0" xfId="0" applyFont="1" applyFill="1"/>
    <xf numFmtId="0" fontId="4" fillId="2" borderId="0" xfId="1" applyFill="1"/>
    <xf numFmtId="165" fontId="0" fillId="2" borderId="0" xfId="0" applyNumberFormat="1" applyFill="1"/>
    <xf numFmtId="0" fontId="6" fillId="3" borderId="0" xfId="0" applyFont="1" applyFill="1"/>
    <xf numFmtId="0" fontId="0" fillId="4" borderId="0" xfId="0" applyFont="1" applyFill="1"/>
    <xf numFmtId="0" fontId="6" fillId="5" borderId="0" xfId="0" applyFont="1" applyFill="1"/>
    <xf numFmtId="0" fontId="6" fillId="3" borderId="0" xfId="0" applyNumberFormat="1" applyFont="1" applyFill="1"/>
    <xf numFmtId="0" fontId="6" fillId="4" borderId="0" xfId="0" applyFont="1" applyFill="1"/>
    <xf numFmtId="0" fontId="0" fillId="3" borderId="0" xfId="0" applyNumberFormat="1" applyFill="1"/>
    <xf numFmtId="0" fontId="0" fillId="5" borderId="0" xfId="0" applyFont="1" applyFill="1"/>
    <xf numFmtId="2" fontId="0" fillId="0" borderId="0" xfId="0" applyNumberFormat="1"/>
    <xf numFmtId="0" fontId="6" fillId="0" borderId="0" xfId="0" applyFont="1" applyFill="1"/>
    <xf numFmtId="0" fontId="0" fillId="4" borderId="0" xfId="0" applyFill="1"/>
    <xf numFmtId="0" fontId="0" fillId="5" borderId="0" xfId="0" applyFill="1"/>
    <xf numFmtId="0" fontId="8" fillId="0" borderId="0" xfId="0" applyFont="1"/>
    <xf numFmtId="0" fontId="0" fillId="0" borderId="0" xfId="0" applyFill="1"/>
    <xf numFmtId="3" fontId="0" fillId="0" borderId="0" xfId="0" applyNumberFormat="1"/>
    <xf numFmtId="0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3" fontId="0" fillId="0" borderId="0" xfId="0" applyNumberFormat="1" applyAlignment="1">
      <alignment horizontal="right"/>
    </xf>
    <xf numFmtId="2" fontId="0" fillId="0" borderId="0" xfId="0" applyNumberFormat="1" applyFont="1"/>
    <xf numFmtId="2" fontId="6" fillId="0" borderId="0" xfId="0" applyNumberFormat="1" applyFont="1"/>
    <xf numFmtId="0" fontId="0" fillId="0" borderId="0" xfId="0" applyNumberFormat="1" applyFont="1"/>
    <xf numFmtId="1" fontId="6" fillId="0" borderId="0" xfId="0" applyNumberFormat="1" applyFont="1"/>
    <xf numFmtId="165" fontId="1" fillId="0" borderId="0" xfId="0" applyNumberFormat="1" applyFont="1"/>
  </cellXfs>
  <cellStyles count="1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Proportions of pangenome content</a:t>
            </a:r>
            <a:endParaRPr lang="en-IE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in </a:t>
            </a:r>
            <a:r>
              <a:rPr lang="en-US" sz="1800" b="0" i="1" baseline="0">
                <a:effectLst/>
              </a:rPr>
              <a:t>Saccharomyces cerevisiae </a:t>
            </a:r>
            <a:r>
              <a:rPr lang="en-US" sz="1800" b="0" i="0" baseline="0">
                <a:effectLst/>
              </a:rPr>
              <a:t>strains</a:t>
            </a:r>
            <a:endParaRPr lang="en-I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'Saccharomyces cerevisiae'!$C$1</c:f>
              <c:strCache>
                <c:ptCount val="1"/>
                <c:pt idx="0">
                  <c:v>Core genes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'Saccharomyces cerevisiae'!$B$2:$B$101</c:f>
              <c:strCache>
                <c:ptCount val="100"/>
                <c:pt idx="0">
                  <c:v>EC1118</c:v>
                </c:pt>
                <c:pt idx="1">
                  <c:v>RM11-1A</c:v>
                </c:pt>
                <c:pt idx="2">
                  <c:v>Sigma1278b</c:v>
                </c:pt>
                <c:pt idx="3">
                  <c:v>S288C</c:v>
                </c:pt>
                <c:pt idx="4">
                  <c:v>SK1</c:v>
                </c:pt>
                <c:pt idx="5">
                  <c:v>YJM1078</c:v>
                </c:pt>
                <c:pt idx="6">
                  <c:v>YJM1083</c:v>
                </c:pt>
                <c:pt idx="7">
                  <c:v>YJM1129</c:v>
                </c:pt>
                <c:pt idx="8">
                  <c:v>YJM1133</c:v>
                </c:pt>
                <c:pt idx="9">
                  <c:v>YJM1190</c:v>
                </c:pt>
                <c:pt idx="10">
                  <c:v>YJM1199</c:v>
                </c:pt>
                <c:pt idx="11">
                  <c:v>YJM1202</c:v>
                </c:pt>
                <c:pt idx="12">
                  <c:v>YJM1208</c:v>
                </c:pt>
                <c:pt idx="13">
                  <c:v>YJM1242</c:v>
                </c:pt>
                <c:pt idx="14">
                  <c:v>YJM1244</c:v>
                </c:pt>
                <c:pt idx="15">
                  <c:v>YJM1248</c:v>
                </c:pt>
                <c:pt idx="16">
                  <c:v>YJM1250</c:v>
                </c:pt>
                <c:pt idx="17">
                  <c:v>YJM1252</c:v>
                </c:pt>
                <c:pt idx="18">
                  <c:v>YJM1273</c:v>
                </c:pt>
                <c:pt idx="19">
                  <c:v>YJM1304</c:v>
                </c:pt>
                <c:pt idx="20">
                  <c:v>YJM1307</c:v>
                </c:pt>
                <c:pt idx="21">
                  <c:v>YJM1311</c:v>
                </c:pt>
                <c:pt idx="22">
                  <c:v>YJM1326</c:v>
                </c:pt>
                <c:pt idx="23">
                  <c:v>YJM1332</c:v>
                </c:pt>
                <c:pt idx="24">
                  <c:v>YJM1336</c:v>
                </c:pt>
                <c:pt idx="25">
                  <c:v>YJM1338</c:v>
                </c:pt>
                <c:pt idx="26">
                  <c:v>YJM1341</c:v>
                </c:pt>
                <c:pt idx="27">
                  <c:v>YJM1342</c:v>
                </c:pt>
                <c:pt idx="28">
                  <c:v>YJM1355</c:v>
                </c:pt>
                <c:pt idx="29">
                  <c:v>YJM1356</c:v>
                </c:pt>
                <c:pt idx="30">
                  <c:v>YJM1381</c:v>
                </c:pt>
                <c:pt idx="31">
                  <c:v>YJM1383</c:v>
                </c:pt>
                <c:pt idx="32">
                  <c:v>YJM1385</c:v>
                </c:pt>
                <c:pt idx="33">
                  <c:v>YJM1386</c:v>
                </c:pt>
                <c:pt idx="34">
                  <c:v>YJM1387</c:v>
                </c:pt>
                <c:pt idx="35">
                  <c:v>YJM1388</c:v>
                </c:pt>
                <c:pt idx="36">
                  <c:v>YJM1389</c:v>
                </c:pt>
                <c:pt idx="37">
                  <c:v>YJM1399</c:v>
                </c:pt>
                <c:pt idx="38">
                  <c:v>YJM1400</c:v>
                </c:pt>
                <c:pt idx="39">
                  <c:v>YJM1401</c:v>
                </c:pt>
                <c:pt idx="40">
                  <c:v>YJM1402</c:v>
                </c:pt>
                <c:pt idx="41">
                  <c:v>YJM1415</c:v>
                </c:pt>
                <c:pt idx="42">
                  <c:v>YJM1417</c:v>
                </c:pt>
                <c:pt idx="43">
                  <c:v>YJM1418</c:v>
                </c:pt>
                <c:pt idx="44">
                  <c:v>YJM1419</c:v>
                </c:pt>
                <c:pt idx="45">
                  <c:v>YJM1433</c:v>
                </c:pt>
                <c:pt idx="46">
                  <c:v>YJM1434</c:v>
                </c:pt>
                <c:pt idx="47">
                  <c:v>YJM1439</c:v>
                </c:pt>
                <c:pt idx="48">
                  <c:v>YJM1443</c:v>
                </c:pt>
                <c:pt idx="49">
                  <c:v>YJM1444</c:v>
                </c:pt>
                <c:pt idx="50">
                  <c:v>YJM1447</c:v>
                </c:pt>
                <c:pt idx="51">
                  <c:v>YJM1450</c:v>
                </c:pt>
                <c:pt idx="52">
                  <c:v>YJM1460</c:v>
                </c:pt>
                <c:pt idx="53">
                  <c:v>YJM1463</c:v>
                </c:pt>
                <c:pt idx="54">
                  <c:v>YJM1477</c:v>
                </c:pt>
                <c:pt idx="55">
                  <c:v>YJM1478</c:v>
                </c:pt>
                <c:pt idx="56">
                  <c:v>YJM1479</c:v>
                </c:pt>
                <c:pt idx="57">
                  <c:v>YJM1526</c:v>
                </c:pt>
                <c:pt idx="58">
                  <c:v>YJM1527</c:v>
                </c:pt>
                <c:pt idx="59">
                  <c:v>YJM1549</c:v>
                </c:pt>
                <c:pt idx="60">
                  <c:v>YJM1573</c:v>
                </c:pt>
                <c:pt idx="61">
                  <c:v>YJM1574</c:v>
                </c:pt>
                <c:pt idx="62">
                  <c:v>YJM1592</c:v>
                </c:pt>
                <c:pt idx="63">
                  <c:v>YJM1615</c:v>
                </c:pt>
                <c:pt idx="64">
                  <c:v>YJM189</c:v>
                </c:pt>
                <c:pt idx="65">
                  <c:v>YJM193</c:v>
                </c:pt>
                <c:pt idx="66">
                  <c:v>YJM195</c:v>
                </c:pt>
                <c:pt idx="67">
                  <c:v>YJM244</c:v>
                </c:pt>
                <c:pt idx="68">
                  <c:v>YJM248</c:v>
                </c:pt>
                <c:pt idx="69">
                  <c:v>YJM270</c:v>
                </c:pt>
                <c:pt idx="70">
                  <c:v>YJM271</c:v>
                </c:pt>
                <c:pt idx="71">
                  <c:v>YJM320</c:v>
                </c:pt>
                <c:pt idx="72">
                  <c:v>YJM326</c:v>
                </c:pt>
                <c:pt idx="73">
                  <c:v>YJM428</c:v>
                </c:pt>
                <c:pt idx="74">
                  <c:v>YJM450</c:v>
                </c:pt>
                <c:pt idx="75">
                  <c:v>YJM451</c:v>
                </c:pt>
                <c:pt idx="76">
                  <c:v>YJM453</c:v>
                </c:pt>
                <c:pt idx="77">
                  <c:v>YJM456</c:v>
                </c:pt>
                <c:pt idx="78">
                  <c:v>YJM470</c:v>
                </c:pt>
                <c:pt idx="79">
                  <c:v>YJM541</c:v>
                </c:pt>
                <c:pt idx="80">
                  <c:v>YJM554</c:v>
                </c:pt>
                <c:pt idx="81">
                  <c:v>YJM555</c:v>
                </c:pt>
                <c:pt idx="82">
                  <c:v>YJM627</c:v>
                </c:pt>
                <c:pt idx="83">
                  <c:v>YJM681</c:v>
                </c:pt>
                <c:pt idx="84">
                  <c:v>YJM682</c:v>
                </c:pt>
                <c:pt idx="85">
                  <c:v>YJM683</c:v>
                </c:pt>
                <c:pt idx="86">
                  <c:v>YJM689</c:v>
                </c:pt>
                <c:pt idx="87">
                  <c:v>YJM693</c:v>
                </c:pt>
                <c:pt idx="88">
                  <c:v>YJM789</c:v>
                </c:pt>
                <c:pt idx="89">
                  <c:v>YJM969</c:v>
                </c:pt>
                <c:pt idx="90">
                  <c:v>YJM972</c:v>
                </c:pt>
                <c:pt idx="91">
                  <c:v>YJM975</c:v>
                </c:pt>
                <c:pt idx="92">
                  <c:v>YJM978</c:v>
                </c:pt>
                <c:pt idx="93">
                  <c:v>YJM981</c:v>
                </c:pt>
                <c:pt idx="94">
                  <c:v>YJM984</c:v>
                </c:pt>
                <c:pt idx="95">
                  <c:v>YJM987</c:v>
                </c:pt>
                <c:pt idx="96">
                  <c:v>YJM990</c:v>
                </c:pt>
                <c:pt idx="97">
                  <c:v>YJM993</c:v>
                </c:pt>
                <c:pt idx="98">
                  <c:v>YJM996</c:v>
                </c:pt>
                <c:pt idx="99">
                  <c:v>YPS163</c:v>
                </c:pt>
              </c:strCache>
            </c:strRef>
          </c:cat>
          <c:val>
            <c:numRef>
              <c:f>'Saccharomyces cerevisiae'!$C$2:$C$101</c:f>
              <c:numCache>
                <c:formatCode>General</c:formatCode>
                <c:ptCount val="100"/>
                <c:pt idx="0">
                  <c:v>4900</c:v>
                </c:pt>
                <c:pt idx="1">
                  <c:v>4900</c:v>
                </c:pt>
                <c:pt idx="2">
                  <c:v>4900</c:v>
                </c:pt>
                <c:pt idx="3">
                  <c:v>4900</c:v>
                </c:pt>
                <c:pt idx="4">
                  <c:v>4900</c:v>
                </c:pt>
                <c:pt idx="5">
                  <c:v>4900</c:v>
                </c:pt>
                <c:pt idx="6">
                  <c:v>4900</c:v>
                </c:pt>
                <c:pt idx="7">
                  <c:v>4900</c:v>
                </c:pt>
                <c:pt idx="8">
                  <c:v>4900</c:v>
                </c:pt>
                <c:pt idx="9">
                  <c:v>4900</c:v>
                </c:pt>
                <c:pt idx="10">
                  <c:v>4900</c:v>
                </c:pt>
                <c:pt idx="11">
                  <c:v>4900</c:v>
                </c:pt>
                <c:pt idx="12">
                  <c:v>4900</c:v>
                </c:pt>
                <c:pt idx="13">
                  <c:v>4900</c:v>
                </c:pt>
                <c:pt idx="14">
                  <c:v>4900</c:v>
                </c:pt>
                <c:pt idx="15">
                  <c:v>4900</c:v>
                </c:pt>
                <c:pt idx="16">
                  <c:v>4900</c:v>
                </c:pt>
                <c:pt idx="17">
                  <c:v>4900</c:v>
                </c:pt>
                <c:pt idx="18">
                  <c:v>4900</c:v>
                </c:pt>
                <c:pt idx="19">
                  <c:v>4900</c:v>
                </c:pt>
                <c:pt idx="20">
                  <c:v>4900</c:v>
                </c:pt>
                <c:pt idx="21">
                  <c:v>4900</c:v>
                </c:pt>
                <c:pt idx="22">
                  <c:v>4900</c:v>
                </c:pt>
                <c:pt idx="23">
                  <c:v>4900</c:v>
                </c:pt>
                <c:pt idx="24">
                  <c:v>4900</c:v>
                </c:pt>
                <c:pt idx="25">
                  <c:v>4900</c:v>
                </c:pt>
                <c:pt idx="26">
                  <c:v>4900</c:v>
                </c:pt>
                <c:pt idx="27">
                  <c:v>4900</c:v>
                </c:pt>
                <c:pt idx="28">
                  <c:v>4900</c:v>
                </c:pt>
                <c:pt idx="29">
                  <c:v>4900</c:v>
                </c:pt>
                <c:pt idx="30">
                  <c:v>4900</c:v>
                </c:pt>
                <c:pt idx="31">
                  <c:v>4900</c:v>
                </c:pt>
                <c:pt idx="32">
                  <c:v>4900</c:v>
                </c:pt>
                <c:pt idx="33">
                  <c:v>4900</c:v>
                </c:pt>
                <c:pt idx="34">
                  <c:v>4900</c:v>
                </c:pt>
                <c:pt idx="35">
                  <c:v>4900</c:v>
                </c:pt>
                <c:pt idx="36">
                  <c:v>4900</c:v>
                </c:pt>
                <c:pt idx="37">
                  <c:v>4900</c:v>
                </c:pt>
                <c:pt idx="38">
                  <c:v>4900</c:v>
                </c:pt>
                <c:pt idx="39">
                  <c:v>4900</c:v>
                </c:pt>
                <c:pt idx="40">
                  <c:v>4900</c:v>
                </c:pt>
                <c:pt idx="41">
                  <c:v>4900</c:v>
                </c:pt>
                <c:pt idx="42">
                  <c:v>4900</c:v>
                </c:pt>
                <c:pt idx="43">
                  <c:v>4900</c:v>
                </c:pt>
                <c:pt idx="44">
                  <c:v>4900</c:v>
                </c:pt>
                <c:pt idx="45">
                  <c:v>4900</c:v>
                </c:pt>
                <c:pt idx="46">
                  <c:v>4900</c:v>
                </c:pt>
                <c:pt idx="47">
                  <c:v>4900</c:v>
                </c:pt>
                <c:pt idx="48">
                  <c:v>4900</c:v>
                </c:pt>
                <c:pt idx="49">
                  <c:v>4900</c:v>
                </c:pt>
                <c:pt idx="50">
                  <c:v>4900</c:v>
                </c:pt>
                <c:pt idx="51">
                  <c:v>4900</c:v>
                </c:pt>
                <c:pt idx="52">
                  <c:v>4900</c:v>
                </c:pt>
                <c:pt idx="53">
                  <c:v>4900</c:v>
                </c:pt>
                <c:pt idx="54">
                  <c:v>4900</c:v>
                </c:pt>
                <c:pt idx="55">
                  <c:v>4900</c:v>
                </c:pt>
                <c:pt idx="56">
                  <c:v>4900</c:v>
                </c:pt>
                <c:pt idx="57">
                  <c:v>4900</c:v>
                </c:pt>
                <c:pt idx="58">
                  <c:v>4900</c:v>
                </c:pt>
                <c:pt idx="59">
                  <c:v>4900</c:v>
                </c:pt>
                <c:pt idx="60">
                  <c:v>4900</c:v>
                </c:pt>
                <c:pt idx="61">
                  <c:v>4900</c:v>
                </c:pt>
                <c:pt idx="62">
                  <c:v>4900</c:v>
                </c:pt>
                <c:pt idx="63">
                  <c:v>4900</c:v>
                </c:pt>
                <c:pt idx="64">
                  <c:v>4900</c:v>
                </c:pt>
                <c:pt idx="65">
                  <c:v>4900</c:v>
                </c:pt>
                <c:pt idx="66">
                  <c:v>4900</c:v>
                </c:pt>
                <c:pt idx="67">
                  <c:v>4900</c:v>
                </c:pt>
                <c:pt idx="68">
                  <c:v>4900</c:v>
                </c:pt>
                <c:pt idx="69">
                  <c:v>4900</c:v>
                </c:pt>
                <c:pt idx="70">
                  <c:v>4900</c:v>
                </c:pt>
                <c:pt idx="71">
                  <c:v>4900</c:v>
                </c:pt>
                <c:pt idx="72">
                  <c:v>4900</c:v>
                </c:pt>
                <c:pt idx="73">
                  <c:v>4900</c:v>
                </c:pt>
                <c:pt idx="74">
                  <c:v>4900</c:v>
                </c:pt>
                <c:pt idx="75">
                  <c:v>4900</c:v>
                </c:pt>
                <c:pt idx="76">
                  <c:v>4900</c:v>
                </c:pt>
                <c:pt idx="77">
                  <c:v>4900</c:v>
                </c:pt>
                <c:pt idx="78">
                  <c:v>4900</c:v>
                </c:pt>
                <c:pt idx="79">
                  <c:v>4900</c:v>
                </c:pt>
                <c:pt idx="80">
                  <c:v>4900</c:v>
                </c:pt>
                <c:pt idx="81">
                  <c:v>4900</c:v>
                </c:pt>
                <c:pt idx="82">
                  <c:v>4900</c:v>
                </c:pt>
                <c:pt idx="83">
                  <c:v>4900</c:v>
                </c:pt>
                <c:pt idx="84">
                  <c:v>4900</c:v>
                </c:pt>
                <c:pt idx="85">
                  <c:v>4900</c:v>
                </c:pt>
                <c:pt idx="86">
                  <c:v>4900</c:v>
                </c:pt>
                <c:pt idx="87">
                  <c:v>4900</c:v>
                </c:pt>
                <c:pt idx="88">
                  <c:v>4900</c:v>
                </c:pt>
                <c:pt idx="89">
                  <c:v>4900</c:v>
                </c:pt>
                <c:pt idx="90">
                  <c:v>4900</c:v>
                </c:pt>
                <c:pt idx="91">
                  <c:v>4900</c:v>
                </c:pt>
                <c:pt idx="92">
                  <c:v>4900</c:v>
                </c:pt>
                <c:pt idx="93">
                  <c:v>4900</c:v>
                </c:pt>
                <c:pt idx="94">
                  <c:v>4900</c:v>
                </c:pt>
                <c:pt idx="95">
                  <c:v>4900</c:v>
                </c:pt>
                <c:pt idx="96">
                  <c:v>4900</c:v>
                </c:pt>
                <c:pt idx="97">
                  <c:v>4900</c:v>
                </c:pt>
                <c:pt idx="98">
                  <c:v>4900</c:v>
                </c:pt>
                <c:pt idx="99">
                  <c:v>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4-4744-A607-F0A7398F6270}"/>
            </c:ext>
          </c:extLst>
        </c:ser>
        <c:ser>
          <c:idx val="1"/>
          <c:order val="1"/>
          <c:tx>
            <c:strRef>
              <c:f>'Saccharomyces cerevisiae'!$D$1</c:f>
              <c:strCache>
                <c:ptCount val="1"/>
                <c:pt idx="0">
                  <c:v>Duplicated core genes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'Saccharomyces cerevisiae'!$B$2:$B$101</c:f>
              <c:strCache>
                <c:ptCount val="100"/>
                <c:pt idx="0">
                  <c:v>EC1118</c:v>
                </c:pt>
                <c:pt idx="1">
                  <c:v>RM11-1A</c:v>
                </c:pt>
                <c:pt idx="2">
                  <c:v>Sigma1278b</c:v>
                </c:pt>
                <c:pt idx="3">
                  <c:v>S288C</c:v>
                </c:pt>
                <c:pt idx="4">
                  <c:v>SK1</c:v>
                </c:pt>
                <c:pt idx="5">
                  <c:v>YJM1078</c:v>
                </c:pt>
                <c:pt idx="6">
                  <c:v>YJM1083</c:v>
                </c:pt>
                <c:pt idx="7">
                  <c:v>YJM1129</c:v>
                </c:pt>
                <c:pt idx="8">
                  <c:v>YJM1133</c:v>
                </c:pt>
                <c:pt idx="9">
                  <c:v>YJM1190</c:v>
                </c:pt>
                <c:pt idx="10">
                  <c:v>YJM1199</c:v>
                </c:pt>
                <c:pt idx="11">
                  <c:v>YJM1202</c:v>
                </c:pt>
                <c:pt idx="12">
                  <c:v>YJM1208</c:v>
                </c:pt>
                <c:pt idx="13">
                  <c:v>YJM1242</c:v>
                </c:pt>
                <c:pt idx="14">
                  <c:v>YJM1244</c:v>
                </c:pt>
                <c:pt idx="15">
                  <c:v>YJM1248</c:v>
                </c:pt>
                <c:pt idx="16">
                  <c:v>YJM1250</c:v>
                </c:pt>
                <c:pt idx="17">
                  <c:v>YJM1252</c:v>
                </c:pt>
                <c:pt idx="18">
                  <c:v>YJM1273</c:v>
                </c:pt>
                <c:pt idx="19">
                  <c:v>YJM1304</c:v>
                </c:pt>
                <c:pt idx="20">
                  <c:v>YJM1307</c:v>
                </c:pt>
                <c:pt idx="21">
                  <c:v>YJM1311</c:v>
                </c:pt>
                <c:pt idx="22">
                  <c:v>YJM1326</c:v>
                </c:pt>
                <c:pt idx="23">
                  <c:v>YJM1332</c:v>
                </c:pt>
                <c:pt idx="24">
                  <c:v>YJM1336</c:v>
                </c:pt>
                <c:pt idx="25">
                  <c:v>YJM1338</c:v>
                </c:pt>
                <c:pt idx="26">
                  <c:v>YJM1341</c:v>
                </c:pt>
                <c:pt idx="27">
                  <c:v>YJM1342</c:v>
                </c:pt>
                <c:pt idx="28">
                  <c:v>YJM1355</c:v>
                </c:pt>
                <c:pt idx="29">
                  <c:v>YJM1356</c:v>
                </c:pt>
                <c:pt idx="30">
                  <c:v>YJM1381</c:v>
                </c:pt>
                <c:pt idx="31">
                  <c:v>YJM1383</c:v>
                </c:pt>
                <c:pt idx="32">
                  <c:v>YJM1385</c:v>
                </c:pt>
                <c:pt idx="33">
                  <c:v>YJM1386</c:v>
                </c:pt>
                <c:pt idx="34">
                  <c:v>YJM1387</c:v>
                </c:pt>
                <c:pt idx="35">
                  <c:v>YJM1388</c:v>
                </c:pt>
                <c:pt idx="36">
                  <c:v>YJM1389</c:v>
                </c:pt>
                <c:pt idx="37">
                  <c:v>YJM1399</c:v>
                </c:pt>
                <c:pt idx="38">
                  <c:v>YJM1400</c:v>
                </c:pt>
                <c:pt idx="39">
                  <c:v>YJM1401</c:v>
                </c:pt>
                <c:pt idx="40">
                  <c:v>YJM1402</c:v>
                </c:pt>
                <c:pt idx="41">
                  <c:v>YJM1415</c:v>
                </c:pt>
                <c:pt idx="42">
                  <c:v>YJM1417</c:v>
                </c:pt>
                <c:pt idx="43">
                  <c:v>YJM1418</c:v>
                </c:pt>
                <c:pt idx="44">
                  <c:v>YJM1419</c:v>
                </c:pt>
                <c:pt idx="45">
                  <c:v>YJM1433</c:v>
                </c:pt>
                <c:pt idx="46">
                  <c:v>YJM1434</c:v>
                </c:pt>
                <c:pt idx="47">
                  <c:v>YJM1439</c:v>
                </c:pt>
                <c:pt idx="48">
                  <c:v>YJM1443</c:v>
                </c:pt>
                <c:pt idx="49">
                  <c:v>YJM1444</c:v>
                </c:pt>
                <c:pt idx="50">
                  <c:v>YJM1447</c:v>
                </c:pt>
                <c:pt idx="51">
                  <c:v>YJM1450</c:v>
                </c:pt>
                <c:pt idx="52">
                  <c:v>YJM1460</c:v>
                </c:pt>
                <c:pt idx="53">
                  <c:v>YJM1463</c:v>
                </c:pt>
                <c:pt idx="54">
                  <c:v>YJM1477</c:v>
                </c:pt>
                <c:pt idx="55">
                  <c:v>YJM1478</c:v>
                </c:pt>
                <c:pt idx="56">
                  <c:v>YJM1479</c:v>
                </c:pt>
                <c:pt idx="57">
                  <c:v>YJM1526</c:v>
                </c:pt>
                <c:pt idx="58">
                  <c:v>YJM1527</c:v>
                </c:pt>
                <c:pt idx="59">
                  <c:v>YJM1549</c:v>
                </c:pt>
                <c:pt idx="60">
                  <c:v>YJM1573</c:v>
                </c:pt>
                <c:pt idx="61">
                  <c:v>YJM1574</c:v>
                </c:pt>
                <c:pt idx="62">
                  <c:v>YJM1592</c:v>
                </c:pt>
                <c:pt idx="63">
                  <c:v>YJM1615</c:v>
                </c:pt>
                <c:pt idx="64">
                  <c:v>YJM189</c:v>
                </c:pt>
                <c:pt idx="65">
                  <c:v>YJM193</c:v>
                </c:pt>
                <c:pt idx="66">
                  <c:v>YJM195</c:v>
                </c:pt>
                <c:pt idx="67">
                  <c:v>YJM244</c:v>
                </c:pt>
                <c:pt idx="68">
                  <c:v>YJM248</c:v>
                </c:pt>
                <c:pt idx="69">
                  <c:v>YJM270</c:v>
                </c:pt>
                <c:pt idx="70">
                  <c:v>YJM271</c:v>
                </c:pt>
                <c:pt idx="71">
                  <c:v>YJM320</c:v>
                </c:pt>
                <c:pt idx="72">
                  <c:v>YJM326</c:v>
                </c:pt>
                <c:pt idx="73">
                  <c:v>YJM428</c:v>
                </c:pt>
                <c:pt idx="74">
                  <c:v>YJM450</c:v>
                </c:pt>
                <c:pt idx="75">
                  <c:v>YJM451</c:v>
                </c:pt>
                <c:pt idx="76">
                  <c:v>YJM453</c:v>
                </c:pt>
                <c:pt idx="77">
                  <c:v>YJM456</c:v>
                </c:pt>
                <c:pt idx="78">
                  <c:v>YJM470</c:v>
                </c:pt>
                <c:pt idx="79">
                  <c:v>YJM541</c:v>
                </c:pt>
                <c:pt idx="80">
                  <c:v>YJM554</c:v>
                </c:pt>
                <c:pt idx="81">
                  <c:v>YJM555</c:v>
                </c:pt>
                <c:pt idx="82">
                  <c:v>YJM627</c:v>
                </c:pt>
                <c:pt idx="83">
                  <c:v>YJM681</c:v>
                </c:pt>
                <c:pt idx="84">
                  <c:v>YJM682</c:v>
                </c:pt>
                <c:pt idx="85">
                  <c:v>YJM683</c:v>
                </c:pt>
                <c:pt idx="86">
                  <c:v>YJM689</c:v>
                </c:pt>
                <c:pt idx="87">
                  <c:v>YJM693</c:v>
                </c:pt>
                <c:pt idx="88">
                  <c:v>YJM789</c:v>
                </c:pt>
                <c:pt idx="89">
                  <c:v>YJM969</c:v>
                </c:pt>
                <c:pt idx="90">
                  <c:v>YJM972</c:v>
                </c:pt>
                <c:pt idx="91">
                  <c:v>YJM975</c:v>
                </c:pt>
                <c:pt idx="92">
                  <c:v>YJM978</c:v>
                </c:pt>
                <c:pt idx="93">
                  <c:v>YJM981</c:v>
                </c:pt>
                <c:pt idx="94">
                  <c:v>YJM984</c:v>
                </c:pt>
                <c:pt idx="95">
                  <c:v>YJM987</c:v>
                </c:pt>
                <c:pt idx="96">
                  <c:v>YJM990</c:v>
                </c:pt>
                <c:pt idx="97">
                  <c:v>YJM993</c:v>
                </c:pt>
                <c:pt idx="98">
                  <c:v>YJM996</c:v>
                </c:pt>
                <c:pt idx="99">
                  <c:v>YPS163</c:v>
                </c:pt>
              </c:strCache>
            </c:strRef>
          </c:cat>
          <c:val>
            <c:numRef>
              <c:f>'Saccharomyces cerevisiae'!$D$2:$D$101</c:f>
              <c:numCache>
                <c:formatCode>General</c:formatCode>
                <c:ptCount val="100"/>
                <c:pt idx="0">
                  <c:v>294</c:v>
                </c:pt>
                <c:pt idx="1">
                  <c:v>277</c:v>
                </c:pt>
                <c:pt idx="2">
                  <c:v>282</c:v>
                </c:pt>
                <c:pt idx="3">
                  <c:v>305</c:v>
                </c:pt>
                <c:pt idx="4">
                  <c:v>289</c:v>
                </c:pt>
                <c:pt idx="5">
                  <c:v>278</c:v>
                </c:pt>
                <c:pt idx="6">
                  <c:v>280</c:v>
                </c:pt>
                <c:pt idx="7">
                  <c:v>270</c:v>
                </c:pt>
                <c:pt idx="8">
                  <c:v>277</c:v>
                </c:pt>
                <c:pt idx="9">
                  <c:v>279</c:v>
                </c:pt>
                <c:pt idx="10">
                  <c:v>272</c:v>
                </c:pt>
                <c:pt idx="11">
                  <c:v>277</c:v>
                </c:pt>
                <c:pt idx="12">
                  <c:v>292</c:v>
                </c:pt>
                <c:pt idx="13">
                  <c:v>267</c:v>
                </c:pt>
                <c:pt idx="14">
                  <c:v>267</c:v>
                </c:pt>
                <c:pt idx="15">
                  <c:v>281</c:v>
                </c:pt>
                <c:pt idx="16">
                  <c:v>276</c:v>
                </c:pt>
                <c:pt idx="17">
                  <c:v>281</c:v>
                </c:pt>
                <c:pt idx="18">
                  <c:v>287</c:v>
                </c:pt>
                <c:pt idx="19">
                  <c:v>289</c:v>
                </c:pt>
                <c:pt idx="20">
                  <c:v>268</c:v>
                </c:pt>
                <c:pt idx="21">
                  <c:v>267</c:v>
                </c:pt>
                <c:pt idx="22">
                  <c:v>275</c:v>
                </c:pt>
                <c:pt idx="23">
                  <c:v>265</c:v>
                </c:pt>
                <c:pt idx="24">
                  <c:v>265</c:v>
                </c:pt>
                <c:pt idx="25">
                  <c:v>274</c:v>
                </c:pt>
                <c:pt idx="26">
                  <c:v>275</c:v>
                </c:pt>
                <c:pt idx="27">
                  <c:v>296</c:v>
                </c:pt>
                <c:pt idx="28">
                  <c:v>280</c:v>
                </c:pt>
                <c:pt idx="29">
                  <c:v>271</c:v>
                </c:pt>
                <c:pt idx="30">
                  <c:v>281</c:v>
                </c:pt>
                <c:pt idx="31">
                  <c:v>280</c:v>
                </c:pt>
                <c:pt idx="32">
                  <c:v>296</c:v>
                </c:pt>
                <c:pt idx="33">
                  <c:v>286</c:v>
                </c:pt>
                <c:pt idx="34">
                  <c:v>277</c:v>
                </c:pt>
                <c:pt idx="35">
                  <c:v>272</c:v>
                </c:pt>
                <c:pt idx="36">
                  <c:v>267</c:v>
                </c:pt>
                <c:pt idx="37">
                  <c:v>271</c:v>
                </c:pt>
                <c:pt idx="38">
                  <c:v>290</c:v>
                </c:pt>
                <c:pt idx="39">
                  <c:v>274</c:v>
                </c:pt>
                <c:pt idx="40">
                  <c:v>278</c:v>
                </c:pt>
                <c:pt idx="41">
                  <c:v>263</c:v>
                </c:pt>
                <c:pt idx="42">
                  <c:v>260</c:v>
                </c:pt>
                <c:pt idx="43">
                  <c:v>280</c:v>
                </c:pt>
                <c:pt idx="44">
                  <c:v>274</c:v>
                </c:pt>
                <c:pt idx="45">
                  <c:v>263</c:v>
                </c:pt>
                <c:pt idx="46">
                  <c:v>292</c:v>
                </c:pt>
                <c:pt idx="47">
                  <c:v>278</c:v>
                </c:pt>
                <c:pt idx="48">
                  <c:v>265</c:v>
                </c:pt>
                <c:pt idx="49">
                  <c:v>276</c:v>
                </c:pt>
                <c:pt idx="50">
                  <c:v>244</c:v>
                </c:pt>
                <c:pt idx="51">
                  <c:v>280</c:v>
                </c:pt>
                <c:pt idx="52">
                  <c:v>263</c:v>
                </c:pt>
                <c:pt idx="53">
                  <c:v>269</c:v>
                </c:pt>
                <c:pt idx="54">
                  <c:v>266</c:v>
                </c:pt>
                <c:pt idx="55">
                  <c:v>283</c:v>
                </c:pt>
                <c:pt idx="56">
                  <c:v>282</c:v>
                </c:pt>
                <c:pt idx="57">
                  <c:v>266</c:v>
                </c:pt>
                <c:pt idx="58">
                  <c:v>284</c:v>
                </c:pt>
                <c:pt idx="59">
                  <c:v>277</c:v>
                </c:pt>
                <c:pt idx="60">
                  <c:v>278</c:v>
                </c:pt>
                <c:pt idx="61">
                  <c:v>267</c:v>
                </c:pt>
                <c:pt idx="62">
                  <c:v>266</c:v>
                </c:pt>
                <c:pt idx="63">
                  <c:v>281</c:v>
                </c:pt>
                <c:pt idx="64">
                  <c:v>289</c:v>
                </c:pt>
                <c:pt idx="65">
                  <c:v>276</c:v>
                </c:pt>
                <c:pt idx="66">
                  <c:v>283</c:v>
                </c:pt>
                <c:pt idx="67">
                  <c:v>279</c:v>
                </c:pt>
                <c:pt idx="68">
                  <c:v>283</c:v>
                </c:pt>
                <c:pt idx="69">
                  <c:v>257</c:v>
                </c:pt>
                <c:pt idx="70">
                  <c:v>267</c:v>
                </c:pt>
                <c:pt idx="71">
                  <c:v>272</c:v>
                </c:pt>
                <c:pt idx="72">
                  <c:v>289</c:v>
                </c:pt>
                <c:pt idx="73">
                  <c:v>275</c:v>
                </c:pt>
                <c:pt idx="74">
                  <c:v>270</c:v>
                </c:pt>
                <c:pt idx="75">
                  <c:v>268</c:v>
                </c:pt>
                <c:pt idx="76">
                  <c:v>273</c:v>
                </c:pt>
                <c:pt idx="77">
                  <c:v>310</c:v>
                </c:pt>
                <c:pt idx="78">
                  <c:v>268</c:v>
                </c:pt>
                <c:pt idx="79">
                  <c:v>271</c:v>
                </c:pt>
                <c:pt idx="80">
                  <c:v>279</c:v>
                </c:pt>
                <c:pt idx="81">
                  <c:v>273</c:v>
                </c:pt>
                <c:pt idx="82">
                  <c:v>273</c:v>
                </c:pt>
                <c:pt idx="83">
                  <c:v>265</c:v>
                </c:pt>
                <c:pt idx="84">
                  <c:v>285</c:v>
                </c:pt>
                <c:pt idx="85">
                  <c:v>286</c:v>
                </c:pt>
                <c:pt idx="86">
                  <c:v>274</c:v>
                </c:pt>
                <c:pt idx="87">
                  <c:v>277</c:v>
                </c:pt>
                <c:pt idx="88">
                  <c:v>274</c:v>
                </c:pt>
                <c:pt idx="89">
                  <c:v>255</c:v>
                </c:pt>
                <c:pt idx="90">
                  <c:v>268</c:v>
                </c:pt>
                <c:pt idx="91">
                  <c:v>270</c:v>
                </c:pt>
                <c:pt idx="92">
                  <c:v>267</c:v>
                </c:pt>
                <c:pt idx="93">
                  <c:v>275</c:v>
                </c:pt>
                <c:pt idx="94">
                  <c:v>282</c:v>
                </c:pt>
                <c:pt idx="95">
                  <c:v>270</c:v>
                </c:pt>
                <c:pt idx="96">
                  <c:v>273</c:v>
                </c:pt>
                <c:pt idx="97">
                  <c:v>269</c:v>
                </c:pt>
                <c:pt idx="98">
                  <c:v>263</c:v>
                </c:pt>
                <c:pt idx="99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4-4744-A607-F0A7398F6270}"/>
            </c:ext>
          </c:extLst>
        </c:ser>
        <c:ser>
          <c:idx val="2"/>
          <c:order val="2"/>
          <c:tx>
            <c:strRef>
              <c:f>'Saccharomyces cerevisiae'!$E$1</c:f>
              <c:strCache>
                <c:ptCount val="1"/>
                <c:pt idx="0">
                  <c:v>Other accessory genes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'Saccharomyces cerevisiae'!$B$2:$B$101</c:f>
              <c:strCache>
                <c:ptCount val="100"/>
                <c:pt idx="0">
                  <c:v>EC1118</c:v>
                </c:pt>
                <c:pt idx="1">
                  <c:v>RM11-1A</c:v>
                </c:pt>
                <c:pt idx="2">
                  <c:v>Sigma1278b</c:v>
                </c:pt>
                <c:pt idx="3">
                  <c:v>S288C</c:v>
                </c:pt>
                <c:pt idx="4">
                  <c:v>SK1</c:v>
                </c:pt>
                <c:pt idx="5">
                  <c:v>YJM1078</c:v>
                </c:pt>
                <c:pt idx="6">
                  <c:v>YJM1083</c:v>
                </c:pt>
                <c:pt idx="7">
                  <c:v>YJM1129</c:v>
                </c:pt>
                <c:pt idx="8">
                  <c:v>YJM1133</c:v>
                </c:pt>
                <c:pt idx="9">
                  <c:v>YJM1190</c:v>
                </c:pt>
                <c:pt idx="10">
                  <c:v>YJM1199</c:v>
                </c:pt>
                <c:pt idx="11">
                  <c:v>YJM1202</c:v>
                </c:pt>
                <c:pt idx="12">
                  <c:v>YJM1208</c:v>
                </c:pt>
                <c:pt idx="13">
                  <c:v>YJM1242</c:v>
                </c:pt>
                <c:pt idx="14">
                  <c:v>YJM1244</c:v>
                </c:pt>
                <c:pt idx="15">
                  <c:v>YJM1248</c:v>
                </c:pt>
                <c:pt idx="16">
                  <c:v>YJM1250</c:v>
                </c:pt>
                <c:pt idx="17">
                  <c:v>YJM1252</c:v>
                </c:pt>
                <c:pt idx="18">
                  <c:v>YJM1273</c:v>
                </c:pt>
                <c:pt idx="19">
                  <c:v>YJM1304</c:v>
                </c:pt>
                <c:pt idx="20">
                  <c:v>YJM1307</c:v>
                </c:pt>
                <c:pt idx="21">
                  <c:v>YJM1311</c:v>
                </c:pt>
                <c:pt idx="22">
                  <c:v>YJM1326</c:v>
                </c:pt>
                <c:pt idx="23">
                  <c:v>YJM1332</c:v>
                </c:pt>
                <c:pt idx="24">
                  <c:v>YJM1336</c:v>
                </c:pt>
                <c:pt idx="25">
                  <c:v>YJM1338</c:v>
                </c:pt>
                <c:pt idx="26">
                  <c:v>YJM1341</c:v>
                </c:pt>
                <c:pt idx="27">
                  <c:v>YJM1342</c:v>
                </c:pt>
                <c:pt idx="28">
                  <c:v>YJM1355</c:v>
                </c:pt>
                <c:pt idx="29">
                  <c:v>YJM1356</c:v>
                </c:pt>
                <c:pt idx="30">
                  <c:v>YJM1381</c:v>
                </c:pt>
                <c:pt idx="31">
                  <c:v>YJM1383</c:v>
                </c:pt>
                <c:pt idx="32">
                  <c:v>YJM1385</c:v>
                </c:pt>
                <c:pt idx="33">
                  <c:v>YJM1386</c:v>
                </c:pt>
                <c:pt idx="34">
                  <c:v>YJM1387</c:v>
                </c:pt>
                <c:pt idx="35">
                  <c:v>YJM1388</c:v>
                </c:pt>
                <c:pt idx="36">
                  <c:v>YJM1389</c:v>
                </c:pt>
                <c:pt idx="37">
                  <c:v>YJM1399</c:v>
                </c:pt>
                <c:pt idx="38">
                  <c:v>YJM1400</c:v>
                </c:pt>
                <c:pt idx="39">
                  <c:v>YJM1401</c:v>
                </c:pt>
                <c:pt idx="40">
                  <c:v>YJM1402</c:v>
                </c:pt>
                <c:pt idx="41">
                  <c:v>YJM1415</c:v>
                </c:pt>
                <c:pt idx="42">
                  <c:v>YJM1417</c:v>
                </c:pt>
                <c:pt idx="43">
                  <c:v>YJM1418</c:v>
                </c:pt>
                <c:pt idx="44">
                  <c:v>YJM1419</c:v>
                </c:pt>
                <c:pt idx="45">
                  <c:v>YJM1433</c:v>
                </c:pt>
                <c:pt idx="46">
                  <c:v>YJM1434</c:v>
                </c:pt>
                <c:pt idx="47">
                  <c:v>YJM1439</c:v>
                </c:pt>
                <c:pt idx="48">
                  <c:v>YJM1443</c:v>
                </c:pt>
                <c:pt idx="49">
                  <c:v>YJM1444</c:v>
                </c:pt>
                <c:pt idx="50">
                  <c:v>YJM1447</c:v>
                </c:pt>
                <c:pt idx="51">
                  <c:v>YJM1450</c:v>
                </c:pt>
                <c:pt idx="52">
                  <c:v>YJM1460</c:v>
                </c:pt>
                <c:pt idx="53">
                  <c:v>YJM1463</c:v>
                </c:pt>
                <c:pt idx="54">
                  <c:v>YJM1477</c:v>
                </c:pt>
                <c:pt idx="55">
                  <c:v>YJM1478</c:v>
                </c:pt>
                <c:pt idx="56">
                  <c:v>YJM1479</c:v>
                </c:pt>
                <c:pt idx="57">
                  <c:v>YJM1526</c:v>
                </c:pt>
                <c:pt idx="58">
                  <c:v>YJM1527</c:v>
                </c:pt>
                <c:pt idx="59">
                  <c:v>YJM1549</c:v>
                </c:pt>
                <c:pt idx="60">
                  <c:v>YJM1573</c:v>
                </c:pt>
                <c:pt idx="61">
                  <c:v>YJM1574</c:v>
                </c:pt>
                <c:pt idx="62">
                  <c:v>YJM1592</c:v>
                </c:pt>
                <c:pt idx="63">
                  <c:v>YJM1615</c:v>
                </c:pt>
                <c:pt idx="64">
                  <c:v>YJM189</c:v>
                </c:pt>
                <c:pt idx="65">
                  <c:v>YJM193</c:v>
                </c:pt>
                <c:pt idx="66">
                  <c:v>YJM195</c:v>
                </c:pt>
                <c:pt idx="67">
                  <c:v>YJM244</c:v>
                </c:pt>
                <c:pt idx="68">
                  <c:v>YJM248</c:v>
                </c:pt>
                <c:pt idx="69">
                  <c:v>YJM270</c:v>
                </c:pt>
                <c:pt idx="70">
                  <c:v>YJM271</c:v>
                </c:pt>
                <c:pt idx="71">
                  <c:v>YJM320</c:v>
                </c:pt>
                <c:pt idx="72">
                  <c:v>YJM326</c:v>
                </c:pt>
                <c:pt idx="73">
                  <c:v>YJM428</c:v>
                </c:pt>
                <c:pt idx="74">
                  <c:v>YJM450</c:v>
                </c:pt>
                <c:pt idx="75">
                  <c:v>YJM451</c:v>
                </c:pt>
                <c:pt idx="76">
                  <c:v>YJM453</c:v>
                </c:pt>
                <c:pt idx="77">
                  <c:v>YJM456</c:v>
                </c:pt>
                <c:pt idx="78">
                  <c:v>YJM470</c:v>
                </c:pt>
                <c:pt idx="79">
                  <c:v>YJM541</c:v>
                </c:pt>
                <c:pt idx="80">
                  <c:v>YJM554</c:v>
                </c:pt>
                <c:pt idx="81">
                  <c:v>YJM555</c:v>
                </c:pt>
                <c:pt idx="82">
                  <c:v>YJM627</c:v>
                </c:pt>
                <c:pt idx="83">
                  <c:v>YJM681</c:v>
                </c:pt>
                <c:pt idx="84">
                  <c:v>YJM682</c:v>
                </c:pt>
                <c:pt idx="85">
                  <c:v>YJM683</c:v>
                </c:pt>
                <c:pt idx="86">
                  <c:v>YJM689</c:v>
                </c:pt>
                <c:pt idx="87">
                  <c:v>YJM693</c:v>
                </c:pt>
                <c:pt idx="88">
                  <c:v>YJM789</c:v>
                </c:pt>
                <c:pt idx="89">
                  <c:v>YJM969</c:v>
                </c:pt>
                <c:pt idx="90">
                  <c:v>YJM972</c:v>
                </c:pt>
                <c:pt idx="91">
                  <c:v>YJM975</c:v>
                </c:pt>
                <c:pt idx="92">
                  <c:v>YJM978</c:v>
                </c:pt>
                <c:pt idx="93">
                  <c:v>YJM981</c:v>
                </c:pt>
                <c:pt idx="94">
                  <c:v>YJM984</c:v>
                </c:pt>
                <c:pt idx="95">
                  <c:v>YJM987</c:v>
                </c:pt>
                <c:pt idx="96">
                  <c:v>YJM990</c:v>
                </c:pt>
                <c:pt idx="97">
                  <c:v>YJM993</c:v>
                </c:pt>
                <c:pt idx="98">
                  <c:v>YJM996</c:v>
                </c:pt>
                <c:pt idx="99">
                  <c:v>YPS163</c:v>
                </c:pt>
              </c:strCache>
            </c:strRef>
          </c:cat>
          <c:val>
            <c:numRef>
              <c:f>'Saccharomyces cerevisiae'!$E$2:$E$101</c:f>
              <c:numCache>
                <c:formatCode>General</c:formatCode>
                <c:ptCount val="100"/>
                <c:pt idx="0">
                  <c:v>500</c:v>
                </c:pt>
                <c:pt idx="1">
                  <c:v>514</c:v>
                </c:pt>
                <c:pt idx="2">
                  <c:v>569</c:v>
                </c:pt>
                <c:pt idx="3">
                  <c:v>610</c:v>
                </c:pt>
                <c:pt idx="4">
                  <c:v>575</c:v>
                </c:pt>
                <c:pt idx="5">
                  <c:v>489</c:v>
                </c:pt>
                <c:pt idx="6">
                  <c:v>569</c:v>
                </c:pt>
                <c:pt idx="7">
                  <c:v>650</c:v>
                </c:pt>
                <c:pt idx="8">
                  <c:v>564</c:v>
                </c:pt>
                <c:pt idx="9">
                  <c:v>615</c:v>
                </c:pt>
                <c:pt idx="10">
                  <c:v>554</c:v>
                </c:pt>
                <c:pt idx="11">
                  <c:v>575</c:v>
                </c:pt>
                <c:pt idx="12">
                  <c:v>661</c:v>
                </c:pt>
                <c:pt idx="13">
                  <c:v>533</c:v>
                </c:pt>
                <c:pt idx="14">
                  <c:v>604</c:v>
                </c:pt>
                <c:pt idx="15">
                  <c:v>578</c:v>
                </c:pt>
                <c:pt idx="16">
                  <c:v>563</c:v>
                </c:pt>
                <c:pt idx="17">
                  <c:v>576</c:v>
                </c:pt>
                <c:pt idx="18">
                  <c:v>599</c:v>
                </c:pt>
                <c:pt idx="19">
                  <c:v>560</c:v>
                </c:pt>
                <c:pt idx="20">
                  <c:v>635</c:v>
                </c:pt>
                <c:pt idx="21">
                  <c:v>592</c:v>
                </c:pt>
                <c:pt idx="22">
                  <c:v>563</c:v>
                </c:pt>
                <c:pt idx="23">
                  <c:v>561</c:v>
                </c:pt>
                <c:pt idx="24">
                  <c:v>624</c:v>
                </c:pt>
                <c:pt idx="25">
                  <c:v>553</c:v>
                </c:pt>
                <c:pt idx="26">
                  <c:v>569</c:v>
                </c:pt>
                <c:pt idx="27">
                  <c:v>602</c:v>
                </c:pt>
                <c:pt idx="28">
                  <c:v>629</c:v>
                </c:pt>
                <c:pt idx="29">
                  <c:v>577</c:v>
                </c:pt>
                <c:pt idx="30">
                  <c:v>573</c:v>
                </c:pt>
                <c:pt idx="31">
                  <c:v>590</c:v>
                </c:pt>
                <c:pt idx="32">
                  <c:v>632</c:v>
                </c:pt>
                <c:pt idx="33">
                  <c:v>592</c:v>
                </c:pt>
                <c:pt idx="34">
                  <c:v>602</c:v>
                </c:pt>
                <c:pt idx="35">
                  <c:v>585</c:v>
                </c:pt>
                <c:pt idx="36">
                  <c:v>558</c:v>
                </c:pt>
                <c:pt idx="37">
                  <c:v>567</c:v>
                </c:pt>
                <c:pt idx="38">
                  <c:v>568</c:v>
                </c:pt>
                <c:pt idx="39">
                  <c:v>536</c:v>
                </c:pt>
                <c:pt idx="40">
                  <c:v>602</c:v>
                </c:pt>
                <c:pt idx="41">
                  <c:v>624</c:v>
                </c:pt>
                <c:pt idx="42">
                  <c:v>596</c:v>
                </c:pt>
                <c:pt idx="43">
                  <c:v>581</c:v>
                </c:pt>
                <c:pt idx="44">
                  <c:v>693</c:v>
                </c:pt>
                <c:pt idx="45">
                  <c:v>591</c:v>
                </c:pt>
                <c:pt idx="46">
                  <c:v>594</c:v>
                </c:pt>
                <c:pt idx="47">
                  <c:v>616</c:v>
                </c:pt>
                <c:pt idx="48">
                  <c:v>528</c:v>
                </c:pt>
                <c:pt idx="49">
                  <c:v>579</c:v>
                </c:pt>
                <c:pt idx="50">
                  <c:v>474</c:v>
                </c:pt>
                <c:pt idx="51">
                  <c:v>633</c:v>
                </c:pt>
                <c:pt idx="52">
                  <c:v>600</c:v>
                </c:pt>
                <c:pt idx="53">
                  <c:v>673</c:v>
                </c:pt>
                <c:pt idx="54">
                  <c:v>540</c:v>
                </c:pt>
                <c:pt idx="55">
                  <c:v>597</c:v>
                </c:pt>
                <c:pt idx="56">
                  <c:v>576</c:v>
                </c:pt>
                <c:pt idx="57">
                  <c:v>586</c:v>
                </c:pt>
                <c:pt idx="58">
                  <c:v>609</c:v>
                </c:pt>
                <c:pt idx="59">
                  <c:v>652</c:v>
                </c:pt>
                <c:pt idx="60">
                  <c:v>562</c:v>
                </c:pt>
                <c:pt idx="61">
                  <c:v>565</c:v>
                </c:pt>
                <c:pt idx="62">
                  <c:v>575</c:v>
                </c:pt>
                <c:pt idx="63">
                  <c:v>597</c:v>
                </c:pt>
                <c:pt idx="64">
                  <c:v>543</c:v>
                </c:pt>
                <c:pt idx="65">
                  <c:v>638</c:v>
                </c:pt>
                <c:pt idx="66">
                  <c:v>602</c:v>
                </c:pt>
                <c:pt idx="67">
                  <c:v>621</c:v>
                </c:pt>
                <c:pt idx="68">
                  <c:v>528</c:v>
                </c:pt>
                <c:pt idx="69">
                  <c:v>554</c:v>
                </c:pt>
                <c:pt idx="70">
                  <c:v>700</c:v>
                </c:pt>
                <c:pt idx="71">
                  <c:v>677</c:v>
                </c:pt>
                <c:pt idx="72">
                  <c:v>554</c:v>
                </c:pt>
                <c:pt idx="73">
                  <c:v>567</c:v>
                </c:pt>
                <c:pt idx="74">
                  <c:v>568</c:v>
                </c:pt>
                <c:pt idx="75">
                  <c:v>569</c:v>
                </c:pt>
                <c:pt idx="76">
                  <c:v>592</c:v>
                </c:pt>
                <c:pt idx="77">
                  <c:v>557</c:v>
                </c:pt>
                <c:pt idx="78">
                  <c:v>566</c:v>
                </c:pt>
                <c:pt idx="79">
                  <c:v>632</c:v>
                </c:pt>
                <c:pt idx="80">
                  <c:v>636</c:v>
                </c:pt>
                <c:pt idx="81">
                  <c:v>674</c:v>
                </c:pt>
                <c:pt idx="82">
                  <c:v>598</c:v>
                </c:pt>
                <c:pt idx="83">
                  <c:v>539</c:v>
                </c:pt>
                <c:pt idx="84">
                  <c:v>572</c:v>
                </c:pt>
                <c:pt idx="85">
                  <c:v>584</c:v>
                </c:pt>
                <c:pt idx="86">
                  <c:v>552</c:v>
                </c:pt>
                <c:pt idx="87">
                  <c:v>660</c:v>
                </c:pt>
                <c:pt idx="88">
                  <c:v>490</c:v>
                </c:pt>
                <c:pt idx="89">
                  <c:v>552</c:v>
                </c:pt>
                <c:pt idx="90">
                  <c:v>626</c:v>
                </c:pt>
                <c:pt idx="91">
                  <c:v>545</c:v>
                </c:pt>
                <c:pt idx="92">
                  <c:v>582</c:v>
                </c:pt>
                <c:pt idx="93">
                  <c:v>623</c:v>
                </c:pt>
                <c:pt idx="94">
                  <c:v>641</c:v>
                </c:pt>
                <c:pt idx="95">
                  <c:v>629</c:v>
                </c:pt>
                <c:pt idx="96">
                  <c:v>567</c:v>
                </c:pt>
                <c:pt idx="97">
                  <c:v>580</c:v>
                </c:pt>
                <c:pt idx="98">
                  <c:v>602</c:v>
                </c:pt>
                <c:pt idx="99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4-4744-A607-F0A7398F6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6320063"/>
        <c:axId val="546528015"/>
      </c:barChart>
      <c:catAx>
        <c:axId val="54632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28015"/>
        <c:crosses val="autoZero"/>
        <c:auto val="1"/>
        <c:lblAlgn val="ctr"/>
        <c:lblOffset val="100"/>
        <c:noMultiLvlLbl val="0"/>
      </c:catAx>
      <c:valAx>
        <c:axId val="54652801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320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Proportions</a:t>
            </a:r>
            <a:r>
              <a:rPr lang="en-US" baseline="0"/>
              <a:t> of pangenome content</a:t>
            </a:r>
          </a:p>
          <a:p>
            <a:pPr>
              <a:defRPr/>
            </a:pPr>
            <a:r>
              <a:rPr lang="en-US" baseline="0"/>
              <a:t>in </a:t>
            </a:r>
            <a:r>
              <a:rPr lang="en-US" i="1" baseline="0"/>
              <a:t>Aspergillus fumigatus </a:t>
            </a:r>
            <a:r>
              <a:rPr lang="en-US" baseline="0"/>
              <a:t>strains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Core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'Aspergillus fumigatus'!$B$2:$B$13</c:f>
              <c:strCache>
                <c:ptCount val="12"/>
                <c:pt idx="0">
                  <c:v>A1163</c:v>
                </c:pt>
                <c:pt idx="1">
                  <c:v>AF10</c:v>
                </c:pt>
                <c:pt idx="2">
                  <c:v>AF210</c:v>
                </c:pt>
                <c:pt idx="3">
                  <c:v>AF293</c:v>
                </c:pt>
                <c:pt idx="4">
                  <c:v>HMR AF 270</c:v>
                </c:pt>
                <c:pt idx="5">
                  <c:v>HMR AF 706</c:v>
                </c:pt>
                <c:pt idx="6">
                  <c:v>IF1SW-F4</c:v>
                </c:pt>
                <c:pt idx="7">
                  <c:v>ISSFT-021</c:v>
                </c:pt>
                <c:pt idx="8">
                  <c:v>JCM 10253</c:v>
                </c:pt>
                <c:pt idx="9">
                  <c:v>LMB-35Aa</c:v>
                </c:pt>
                <c:pt idx="10">
                  <c:v>RP-2014</c:v>
                </c:pt>
                <c:pt idx="11">
                  <c:v>Z5</c:v>
                </c:pt>
              </c:strCache>
            </c:strRef>
          </c:cat>
          <c:val>
            <c:numRef>
              <c:f>'Aspergillus fumigatus'!$C$2:$C$13</c:f>
              <c:numCache>
                <c:formatCode>General</c:formatCode>
                <c:ptCount val="12"/>
                <c:pt idx="0">
                  <c:v>8073</c:v>
                </c:pt>
                <c:pt idx="1">
                  <c:v>8073</c:v>
                </c:pt>
                <c:pt idx="2">
                  <c:v>8073</c:v>
                </c:pt>
                <c:pt idx="3">
                  <c:v>8073</c:v>
                </c:pt>
                <c:pt idx="4">
                  <c:v>8073</c:v>
                </c:pt>
                <c:pt idx="5">
                  <c:v>8073</c:v>
                </c:pt>
                <c:pt idx="6">
                  <c:v>8073</c:v>
                </c:pt>
                <c:pt idx="7">
                  <c:v>8073</c:v>
                </c:pt>
                <c:pt idx="8">
                  <c:v>8073</c:v>
                </c:pt>
                <c:pt idx="9">
                  <c:v>8073</c:v>
                </c:pt>
                <c:pt idx="10">
                  <c:v>8073</c:v>
                </c:pt>
                <c:pt idx="11">
                  <c:v>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A-DA40-8DE1-B344BD56C5DF}"/>
            </c:ext>
          </c:extLst>
        </c:ser>
        <c:ser>
          <c:idx val="1"/>
          <c:order val="1"/>
          <c:tx>
            <c:v>Core duplicates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'Aspergillus fumigatus'!$B$2:$B$13</c:f>
              <c:strCache>
                <c:ptCount val="12"/>
                <c:pt idx="0">
                  <c:v>A1163</c:v>
                </c:pt>
                <c:pt idx="1">
                  <c:v>AF10</c:v>
                </c:pt>
                <c:pt idx="2">
                  <c:v>AF210</c:v>
                </c:pt>
                <c:pt idx="3">
                  <c:v>AF293</c:v>
                </c:pt>
                <c:pt idx="4">
                  <c:v>HMR AF 270</c:v>
                </c:pt>
                <c:pt idx="5">
                  <c:v>HMR AF 706</c:v>
                </c:pt>
                <c:pt idx="6">
                  <c:v>IF1SW-F4</c:v>
                </c:pt>
                <c:pt idx="7">
                  <c:v>ISSFT-021</c:v>
                </c:pt>
                <c:pt idx="8">
                  <c:v>JCM 10253</c:v>
                </c:pt>
                <c:pt idx="9">
                  <c:v>LMB-35Aa</c:v>
                </c:pt>
                <c:pt idx="10">
                  <c:v>RP-2014</c:v>
                </c:pt>
                <c:pt idx="11">
                  <c:v>Z5</c:v>
                </c:pt>
              </c:strCache>
            </c:strRef>
          </c:cat>
          <c:val>
            <c:numRef>
              <c:f>'Aspergillus fumigatus'!$D$2:$D$13</c:f>
              <c:numCache>
                <c:formatCode>General</c:formatCode>
                <c:ptCount val="12"/>
                <c:pt idx="0">
                  <c:v>799</c:v>
                </c:pt>
                <c:pt idx="1">
                  <c:v>650</c:v>
                </c:pt>
                <c:pt idx="2">
                  <c:v>674</c:v>
                </c:pt>
                <c:pt idx="3">
                  <c:v>821</c:v>
                </c:pt>
                <c:pt idx="4">
                  <c:v>615</c:v>
                </c:pt>
                <c:pt idx="5">
                  <c:v>560</c:v>
                </c:pt>
                <c:pt idx="6">
                  <c:v>662</c:v>
                </c:pt>
                <c:pt idx="7">
                  <c:v>682</c:v>
                </c:pt>
                <c:pt idx="8">
                  <c:v>715</c:v>
                </c:pt>
                <c:pt idx="9">
                  <c:v>651</c:v>
                </c:pt>
                <c:pt idx="10">
                  <c:v>528</c:v>
                </c:pt>
                <c:pt idx="11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A-DA40-8DE1-B344BD56C5DF}"/>
            </c:ext>
          </c:extLst>
        </c:ser>
        <c:ser>
          <c:idx val="2"/>
          <c:order val="2"/>
          <c:tx>
            <c:v>Accessory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'Aspergillus fumigatus'!$B$2:$B$13</c:f>
              <c:strCache>
                <c:ptCount val="12"/>
                <c:pt idx="0">
                  <c:v>A1163</c:v>
                </c:pt>
                <c:pt idx="1">
                  <c:v>AF10</c:v>
                </c:pt>
                <c:pt idx="2">
                  <c:v>AF210</c:v>
                </c:pt>
                <c:pt idx="3">
                  <c:v>AF293</c:v>
                </c:pt>
                <c:pt idx="4">
                  <c:v>HMR AF 270</c:v>
                </c:pt>
                <c:pt idx="5">
                  <c:v>HMR AF 706</c:v>
                </c:pt>
                <c:pt idx="6">
                  <c:v>IF1SW-F4</c:v>
                </c:pt>
                <c:pt idx="7">
                  <c:v>ISSFT-021</c:v>
                </c:pt>
                <c:pt idx="8">
                  <c:v>JCM 10253</c:v>
                </c:pt>
                <c:pt idx="9">
                  <c:v>LMB-35Aa</c:v>
                </c:pt>
                <c:pt idx="10">
                  <c:v>RP-2014</c:v>
                </c:pt>
                <c:pt idx="11">
                  <c:v>Z5</c:v>
                </c:pt>
              </c:strCache>
            </c:strRef>
          </c:cat>
          <c:val>
            <c:numRef>
              <c:f>'Aspergillus fumigatus'!$E$2:$E$13</c:f>
              <c:numCache>
                <c:formatCode>General</c:formatCode>
                <c:ptCount val="12"/>
                <c:pt idx="0">
                  <c:v>1095</c:v>
                </c:pt>
                <c:pt idx="1">
                  <c:v>934</c:v>
                </c:pt>
                <c:pt idx="2">
                  <c:v>935</c:v>
                </c:pt>
                <c:pt idx="3">
                  <c:v>1143</c:v>
                </c:pt>
                <c:pt idx="4">
                  <c:v>913</c:v>
                </c:pt>
                <c:pt idx="5">
                  <c:v>734</c:v>
                </c:pt>
                <c:pt idx="6">
                  <c:v>878</c:v>
                </c:pt>
                <c:pt idx="7">
                  <c:v>925</c:v>
                </c:pt>
                <c:pt idx="8">
                  <c:v>951</c:v>
                </c:pt>
                <c:pt idx="9">
                  <c:v>916</c:v>
                </c:pt>
                <c:pt idx="10">
                  <c:v>815</c:v>
                </c:pt>
                <c:pt idx="11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A-DA40-8DE1-B344BD56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95833376"/>
        <c:axId val="1795835152"/>
      </c:barChart>
      <c:catAx>
        <c:axId val="179583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835152"/>
        <c:crosses val="autoZero"/>
        <c:auto val="1"/>
        <c:lblAlgn val="ctr"/>
        <c:lblOffset val="100"/>
        <c:noMultiLvlLbl val="0"/>
      </c:catAx>
      <c:valAx>
        <c:axId val="179583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83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Scaffolds</a:t>
            </a:r>
            <a:endParaRPr lang="en-I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4558517722376691E-2"/>
                  <c:y val="-0.443570389688550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'Aspergillus fumigatus'!$F$2:$F$13</c:f>
              <c:numCache>
                <c:formatCode>General</c:formatCode>
                <c:ptCount val="12"/>
                <c:pt idx="0">
                  <c:v>1894</c:v>
                </c:pt>
                <c:pt idx="1">
                  <c:v>1584</c:v>
                </c:pt>
                <c:pt idx="2">
                  <c:v>1609</c:v>
                </c:pt>
                <c:pt idx="3">
                  <c:v>1964</c:v>
                </c:pt>
                <c:pt idx="4">
                  <c:v>1528</c:v>
                </c:pt>
                <c:pt idx="5">
                  <c:v>1294</c:v>
                </c:pt>
                <c:pt idx="6">
                  <c:v>1540</c:v>
                </c:pt>
                <c:pt idx="7">
                  <c:v>1607</c:v>
                </c:pt>
                <c:pt idx="8">
                  <c:v>1666</c:v>
                </c:pt>
                <c:pt idx="9">
                  <c:v>1567</c:v>
                </c:pt>
                <c:pt idx="10">
                  <c:v>1343</c:v>
                </c:pt>
                <c:pt idx="11">
                  <c:v>1839</c:v>
                </c:pt>
              </c:numCache>
            </c:numRef>
          </c:xVal>
          <c:yVal>
            <c:numRef>
              <c:f>'Aspergillus fumigatus'!$K$2:$K$13</c:f>
              <c:numCache>
                <c:formatCode>General</c:formatCode>
                <c:ptCount val="12"/>
                <c:pt idx="0">
                  <c:v>55</c:v>
                </c:pt>
                <c:pt idx="1">
                  <c:v>1129</c:v>
                </c:pt>
                <c:pt idx="2">
                  <c:v>447</c:v>
                </c:pt>
                <c:pt idx="3">
                  <c:v>8</c:v>
                </c:pt>
                <c:pt idx="4">
                  <c:v>883</c:v>
                </c:pt>
                <c:pt idx="5">
                  <c:v>889</c:v>
                </c:pt>
                <c:pt idx="6">
                  <c:v>208</c:v>
                </c:pt>
                <c:pt idx="7">
                  <c:v>301</c:v>
                </c:pt>
                <c:pt idx="8">
                  <c:v>26</c:v>
                </c:pt>
                <c:pt idx="9">
                  <c:v>228</c:v>
                </c:pt>
                <c:pt idx="10">
                  <c:v>671</c:v>
                </c:pt>
                <c:pt idx="11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1-D749-88A9-688614DE21E2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159684080"/>
        <c:axId val="159685760"/>
      </c:scatterChart>
      <c:valAx>
        <c:axId val="15968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85760"/>
        <c:crosses val="autoZero"/>
        <c:crossBetween val="midCat"/>
      </c:valAx>
      <c:valAx>
        <c:axId val="1596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8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N50</a:t>
            </a:r>
            <a:endParaRPr lang="en-IE">
              <a:effectLst/>
            </a:endParaRPr>
          </a:p>
        </c:rich>
      </c:tx>
      <c:layout>
        <c:manualLayout>
          <c:xMode val="edge"/>
          <c:yMode val="edge"/>
          <c:x val="0.33913572747026804"/>
          <c:y val="3.8216560509554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58583144465992E-2"/>
                  <c:y val="0.259266763629068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'Aspergillus fumigatus'!$F$2:$F$13</c:f>
              <c:numCache>
                <c:formatCode>General</c:formatCode>
                <c:ptCount val="12"/>
                <c:pt idx="0">
                  <c:v>1894</c:v>
                </c:pt>
                <c:pt idx="1">
                  <c:v>1584</c:v>
                </c:pt>
                <c:pt idx="2">
                  <c:v>1609</c:v>
                </c:pt>
                <c:pt idx="3">
                  <c:v>1964</c:v>
                </c:pt>
                <c:pt idx="4">
                  <c:v>1528</c:v>
                </c:pt>
                <c:pt idx="5">
                  <c:v>1294</c:v>
                </c:pt>
                <c:pt idx="6">
                  <c:v>1540</c:v>
                </c:pt>
                <c:pt idx="7">
                  <c:v>1607</c:v>
                </c:pt>
                <c:pt idx="8">
                  <c:v>1666</c:v>
                </c:pt>
                <c:pt idx="9">
                  <c:v>1567</c:v>
                </c:pt>
                <c:pt idx="10">
                  <c:v>1343</c:v>
                </c:pt>
                <c:pt idx="11">
                  <c:v>1839</c:v>
                </c:pt>
              </c:numCache>
            </c:numRef>
          </c:xVal>
          <c:yVal>
            <c:numRef>
              <c:f>'Aspergillus fumigatus'!$J$2:$J$13</c:f>
              <c:numCache>
                <c:formatCode>0</c:formatCode>
                <c:ptCount val="12"/>
                <c:pt idx="0">
                  <c:v>3791.2139999999999</c:v>
                </c:pt>
                <c:pt idx="1">
                  <c:v>156.84700000000001</c:v>
                </c:pt>
                <c:pt idx="2">
                  <c:v>172.994</c:v>
                </c:pt>
                <c:pt idx="3">
                  <c:v>3948.4409999999998</c:v>
                </c:pt>
                <c:pt idx="4">
                  <c:v>90.674999999999997</c:v>
                </c:pt>
                <c:pt idx="5">
                  <c:v>76.555000000000007</c:v>
                </c:pt>
                <c:pt idx="6">
                  <c:v>367.42099999999999</c:v>
                </c:pt>
                <c:pt idx="7">
                  <c:v>275.46800000000002</c:v>
                </c:pt>
                <c:pt idx="8">
                  <c:v>2594.13</c:v>
                </c:pt>
                <c:pt idx="9">
                  <c:v>726.13300000000004</c:v>
                </c:pt>
                <c:pt idx="10">
                  <c:v>128.80799999999999</c:v>
                </c:pt>
                <c:pt idx="11">
                  <c:v>2295.9169999999999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4D-574F-87B2-3C78ACDA5BBE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159684080"/>
        <c:axId val="159685760"/>
      </c:scatterChart>
      <c:valAx>
        <c:axId val="15968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85760"/>
        <c:crosses val="autoZero"/>
        <c:crossBetween val="midCat"/>
      </c:valAx>
      <c:valAx>
        <c:axId val="1596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8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Accessory</a:t>
            </a:r>
            <a:r>
              <a:rPr lang="en-US" baseline="0"/>
              <a:t> genome size</a:t>
            </a:r>
            <a:r>
              <a:rPr lang="en-US"/>
              <a:t> vs. Scaffolds</a:t>
            </a: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tint val="77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5117454068241469E-2"/>
                  <c:y val="-0.433287037037037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'Saccharomyces cerevisiae'!$F$2:$F$101</c:f>
              <c:numCache>
                <c:formatCode>General</c:formatCode>
                <c:ptCount val="100"/>
                <c:pt idx="0">
                  <c:v>794</c:v>
                </c:pt>
                <c:pt idx="1">
                  <c:v>791</c:v>
                </c:pt>
                <c:pt idx="2">
                  <c:v>851</c:v>
                </c:pt>
                <c:pt idx="3">
                  <c:v>915</c:v>
                </c:pt>
                <c:pt idx="4">
                  <c:v>864</c:v>
                </c:pt>
                <c:pt idx="5">
                  <c:v>767</c:v>
                </c:pt>
                <c:pt idx="6">
                  <c:v>849</c:v>
                </c:pt>
                <c:pt idx="7">
                  <c:v>920</c:v>
                </c:pt>
                <c:pt idx="8">
                  <c:v>841</c:v>
                </c:pt>
                <c:pt idx="9">
                  <c:v>894</c:v>
                </c:pt>
                <c:pt idx="10">
                  <c:v>826</c:v>
                </c:pt>
                <c:pt idx="11">
                  <c:v>852</c:v>
                </c:pt>
                <c:pt idx="12">
                  <c:v>953</c:v>
                </c:pt>
                <c:pt idx="13">
                  <c:v>800</c:v>
                </c:pt>
                <c:pt idx="14">
                  <c:v>871</c:v>
                </c:pt>
                <c:pt idx="15">
                  <c:v>859</c:v>
                </c:pt>
                <c:pt idx="16">
                  <c:v>839</c:v>
                </c:pt>
                <c:pt idx="17">
                  <c:v>857</c:v>
                </c:pt>
                <c:pt idx="18">
                  <c:v>886</c:v>
                </c:pt>
                <c:pt idx="19">
                  <c:v>849</c:v>
                </c:pt>
                <c:pt idx="20">
                  <c:v>903</c:v>
                </c:pt>
                <c:pt idx="21">
                  <c:v>859</c:v>
                </c:pt>
                <c:pt idx="22">
                  <c:v>838</c:v>
                </c:pt>
                <c:pt idx="23">
                  <c:v>826</c:v>
                </c:pt>
                <c:pt idx="24">
                  <c:v>889</c:v>
                </c:pt>
                <c:pt idx="25">
                  <c:v>827</c:v>
                </c:pt>
                <c:pt idx="26">
                  <c:v>844</c:v>
                </c:pt>
                <c:pt idx="27">
                  <c:v>898</c:v>
                </c:pt>
                <c:pt idx="28">
                  <c:v>909</c:v>
                </c:pt>
                <c:pt idx="29">
                  <c:v>848</c:v>
                </c:pt>
                <c:pt idx="30">
                  <c:v>854</c:v>
                </c:pt>
                <c:pt idx="31">
                  <c:v>870</c:v>
                </c:pt>
                <c:pt idx="32">
                  <c:v>928</c:v>
                </c:pt>
                <c:pt idx="33">
                  <c:v>878</c:v>
                </c:pt>
                <c:pt idx="34">
                  <c:v>879</c:v>
                </c:pt>
                <c:pt idx="35">
                  <c:v>857</c:v>
                </c:pt>
                <c:pt idx="36">
                  <c:v>825</c:v>
                </c:pt>
                <c:pt idx="37">
                  <c:v>838</c:v>
                </c:pt>
                <c:pt idx="38">
                  <c:v>858</c:v>
                </c:pt>
                <c:pt idx="39">
                  <c:v>810</c:v>
                </c:pt>
                <c:pt idx="40">
                  <c:v>880</c:v>
                </c:pt>
                <c:pt idx="41">
                  <c:v>887</c:v>
                </c:pt>
                <c:pt idx="42">
                  <c:v>856</c:v>
                </c:pt>
                <c:pt idx="43">
                  <c:v>861</c:v>
                </c:pt>
                <c:pt idx="44">
                  <c:v>967</c:v>
                </c:pt>
                <c:pt idx="45">
                  <c:v>854</c:v>
                </c:pt>
                <c:pt idx="46">
                  <c:v>886</c:v>
                </c:pt>
                <c:pt idx="47">
                  <c:v>894</c:v>
                </c:pt>
                <c:pt idx="48">
                  <c:v>793</c:v>
                </c:pt>
                <c:pt idx="49">
                  <c:v>855</c:v>
                </c:pt>
                <c:pt idx="50">
                  <c:v>718</c:v>
                </c:pt>
                <c:pt idx="51">
                  <c:v>913</c:v>
                </c:pt>
                <c:pt idx="52">
                  <c:v>863</c:v>
                </c:pt>
                <c:pt idx="53">
                  <c:v>942</c:v>
                </c:pt>
                <c:pt idx="54">
                  <c:v>806</c:v>
                </c:pt>
                <c:pt idx="55">
                  <c:v>880</c:v>
                </c:pt>
                <c:pt idx="56">
                  <c:v>858</c:v>
                </c:pt>
                <c:pt idx="57">
                  <c:v>852</c:v>
                </c:pt>
                <c:pt idx="58">
                  <c:v>893</c:v>
                </c:pt>
                <c:pt idx="59">
                  <c:v>929</c:v>
                </c:pt>
                <c:pt idx="60">
                  <c:v>840</c:v>
                </c:pt>
                <c:pt idx="61">
                  <c:v>832</c:v>
                </c:pt>
                <c:pt idx="62">
                  <c:v>841</c:v>
                </c:pt>
                <c:pt idx="63">
                  <c:v>878</c:v>
                </c:pt>
                <c:pt idx="64">
                  <c:v>832</c:v>
                </c:pt>
                <c:pt idx="65">
                  <c:v>914</c:v>
                </c:pt>
                <c:pt idx="66">
                  <c:v>885</c:v>
                </c:pt>
                <c:pt idx="67">
                  <c:v>900</c:v>
                </c:pt>
                <c:pt idx="68">
                  <c:v>811</c:v>
                </c:pt>
                <c:pt idx="69">
                  <c:v>811</c:v>
                </c:pt>
                <c:pt idx="70">
                  <c:v>967</c:v>
                </c:pt>
                <c:pt idx="71">
                  <c:v>949</c:v>
                </c:pt>
                <c:pt idx="72">
                  <c:v>843</c:v>
                </c:pt>
                <c:pt idx="73">
                  <c:v>842</c:v>
                </c:pt>
                <c:pt idx="74">
                  <c:v>838</c:v>
                </c:pt>
                <c:pt idx="75">
                  <c:v>837</c:v>
                </c:pt>
                <c:pt idx="76">
                  <c:v>865</c:v>
                </c:pt>
                <c:pt idx="77">
                  <c:v>867</c:v>
                </c:pt>
                <c:pt idx="78">
                  <c:v>834</c:v>
                </c:pt>
                <c:pt idx="79">
                  <c:v>903</c:v>
                </c:pt>
                <c:pt idx="80">
                  <c:v>915</c:v>
                </c:pt>
                <c:pt idx="81">
                  <c:v>947</c:v>
                </c:pt>
                <c:pt idx="82">
                  <c:v>871</c:v>
                </c:pt>
                <c:pt idx="83">
                  <c:v>804</c:v>
                </c:pt>
                <c:pt idx="84">
                  <c:v>857</c:v>
                </c:pt>
                <c:pt idx="85">
                  <c:v>870</c:v>
                </c:pt>
                <c:pt idx="86">
                  <c:v>826</c:v>
                </c:pt>
                <c:pt idx="87">
                  <c:v>937</c:v>
                </c:pt>
                <c:pt idx="88">
                  <c:v>764</c:v>
                </c:pt>
                <c:pt idx="89">
                  <c:v>807</c:v>
                </c:pt>
                <c:pt idx="90">
                  <c:v>894</c:v>
                </c:pt>
                <c:pt idx="91">
                  <c:v>815</c:v>
                </c:pt>
                <c:pt idx="92">
                  <c:v>849</c:v>
                </c:pt>
                <c:pt idx="93">
                  <c:v>898</c:v>
                </c:pt>
                <c:pt idx="94">
                  <c:v>923</c:v>
                </c:pt>
                <c:pt idx="95">
                  <c:v>899</c:v>
                </c:pt>
                <c:pt idx="96">
                  <c:v>840</c:v>
                </c:pt>
                <c:pt idx="97">
                  <c:v>849</c:v>
                </c:pt>
                <c:pt idx="98">
                  <c:v>865</c:v>
                </c:pt>
                <c:pt idx="99">
                  <c:v>518</c:v>
                </c:pt>
              </c:numCache>
            </c:numRef>
          </c:xVal>
          <c:yVal>
            <c:numRef>
              <c:f>'Saccharomyces cerevisiae'!$K$2:$K$101</c:f>
              <c:numCache>
                <c:formatCode>General</c:formatCode>
                <c:ptCount val="100"/>
                <c:pt idx="0">
                  <c:v>31</c:v>
                </c:pt>
                <c:pt idx="1">
                  <c:v>17</c:v>
                </c:pt>
                <c:pt idx="2">
                  <c:v>17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18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17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17</c:v>
                </c:pt>
                <c:pt idx="33">
                  <c:v>18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18</c:v>
                </c:pt>
                <c:pt idx="39">
                  <c:v>18</c:v>
                </c:pt>
                <c:pt idx="40">
                  <c:v>17</c:v>
                </c:pt>
                <c:pt idx="41">
                  <c:v>18</c:v>
                </c:pt>
                <c:pt idx="42">
                  <c:v>18</c:v>
                </c:pt>
                <c:pt idx="43">
                  <c:v>17</c:v>
                </c:pt>
                <c:pt idx="44">
                  <c:v>18</c:v>
                </c:pt>
                <c:pt idx="45">
                  <c:v>18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18</c:v>
                </c:pt>
                <c:pt idx="52">
                  <c:v>17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17</c:v>
                </c:pt>
                <c:pt idx="60">
                  <c:v>17</c:v>
                </c:pt>
                <c:pt idx="61">
                  <c:v>18</c:v>
                </c:pt>
                <c:pt idx="62">
                  <c:v>17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17</c:v>
                </c:pt>
                <c:pt idx="67">
                  <c:v>18</c:v>
                </c:pt>
                <c:pt idx="68">
                  <c:v>18</c:v>
                </c:pt>
                <c:pt idx="69">
                  <c:v>17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17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258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2-AF41-9A7B-EC2078F47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67984"/>
        <c:axId val="220860896"/>
      </c:scatterChart>
      <c:valAx>
        <c:axId val="22056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0896"/>
        <c:crosses val="autoZero"/>
        <c:crossBetween val="midCat"/>
      </c:valAx>
      <c:valAx>
        <c:axId val="2208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N50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34082801899119"/>
                  <c:y val="5.54234828061807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'Saccharomyces cerevisiae'!$F$2:$F$101</c:f>
              <c:numCache>
                <c:formatCode>General</c:formatCode>
                <c:ptCount val="100"/>
                <c:pt idx="0">
                  <c:v>794</c:v>
                </c:pt>
                <c:pt idx="1">
                  <c:v>791</c:v>
                </c:pt>
                <c:pt idx="2">
                  <c:v>851</c:v>
                </c:pt>
                <c:pt idx="3">
                  <c:v>915</c:v>
                </c:pt>
                <c:pt idx="4">
                  <c:v>864</c:v>
                </c:pt>
                <c:pt idx="5">
                  <c:v>767</c:v>
                </c:pt>
                <c:pt idx="6">
                  <c:v>849</c:v>
                </c:pt>
                <c:pt idx="7">
                  <c:v>920</c:v>
                </c:pt>
                <c:pt idx="8">
                  <c:v>841</c:v>
                </c:pt>
                <c:pt idx="9">
                  <c:v>894</c:v>
                </c:pt>
                <c:pt idx="10">
                  <c:v>826</c:v>
                </c:pt>
                <c:pt idx="11">
                  <c:v>852</c:v>
                </c:pt>
                <c:pt idx="12">
                  <c:v>953</c:v>
                </c:pt>
                <c:pt idx="13">
                  <c:v>800</c:v>
                </c:pt>
                <c:pt idx="14">
                  <c:v>871</c:v>
                </c:pt>
                <c:pt idx="15">
                  <c:v>859</c:v>
                </c:pt>
                <c:pt idx="16">
                  <c:v>839</c:v>
                </c:pt>
                <c:pt idx="17">
                  <c:v>857</c:v>
                </c:pt>
                <c:pt idx="18">
                  <c:v>886</c:v>
                </c:pt>
                <c:pt idx="19">
                  <c:v>849</c:v>
                </c:pt>
                <c:pt idx="20">
                  <c:v>903</c:v>
                </c:pt>
                <c:pt idx="21">
                  <c:v>859</c:v>
                </c:pt>
                <c:pt idx="22">
                  <c:v>838</c:v>
                </c:pt>
                <c:pt idx="23">
                  <c:v>826</c:v>
                </c:pt>
                <c:pt idx="24">
                  <c:v>889</c:v>
                </c:pt>
                <c:pt idx="25">
                  <c:v>827</c:v>
                </c:pt>
                <c:pt idx="26">
                  <c:v>844</c:v>
                </c:pt>
                <c:pt idx="27">
                  <c:v>898</c:v>
                </c:pt>
                <c:pt idx="28">
                  <c:v>909</c:v>
                </c:pt>
                <c:pt idx="29">
                  <c:v>848</c:v>
                </c:pt>
                <c:pt idx="30">
                  <c:v>854</c:v>
                </c:pt>
                <c:pt idx="31">
                  <c:v>870</c:v>
                </c:pt>
                <c:pt idx="32">
                  <c:v>928</c:v>
                </c:pt>
                <c:pt idx="33">
                  <c:v>878</c:v>
                </c:pt>
                <c:pt idx="34">
                  <c:v>879</c:v>
                </c:pt>
                <c:pt idx="35">
                  <c:v>857</c:v>
                </c:pt>
                <c:pt idx="36">
                  <c:v>825</c:v>
                </c:pt>
                <c:pt idx="37">
                  <c:v>838</c:v>
                </c:pt>
                <c:pt idx="38">
                  <c:v>858</c:v>
                </c:pt>
                <c:pt idx="39">
                  <c:v>810</c:v>
                </c:pt>
                <c:pt idx="40">
                  <c:v>880</c:v>
                </c:pt>
                <c:pt idx="41">
                  <c:v>887</c:v>
                </c:pt>
                <c:pt idx="42">
                  <c:v>856</c:v>
                </c:pt>
                <c:pt idx="43">
                  <c:v>861</c:v>
                </c:pt>
                <c:pt idx="44">
                  <c:v>967</c:v>
                </c:pt>
                <c:pt idx="45">
                  <c:v>854</c:v>
                </c:pt>
                <c:pt idx="46">
                  <c:v>886</c:v>
                </c:pt>
                <c:pt idx="47">
                  <c:v>894</c:v>
                </c:pt>
                <c:pt idx="48">
                  <c:v>793</c:v>
                </c:pt>
                <c:pt idx="49">
                  <c:v>855</c:v>
                </c:pt>
                <c:pt idx="50">
                  <c:v>718</c:v>
                </c:pt>
                <c:pt idx="51">
                  <c:v>913</c:v>
                </c:pt>
                <c:pt idx="52">
                  <c:v>863</c:v>
                </c:pt>
                <c:pt idx="53">
                  <c:v>942</c:v>
                </c:pt>
                <c:pt idx="54">
                  <c:v>806</c:v>
                </c:pt>
                <c:pt idx="55">
                  <c:v>880</c:v>
                </c:pt>
                <c:pt idx="56">
                  <c:v>858</c:v>
                </c:pt>
                <c:pt idx="57">
                  <c:v>852</c:v>
                </c:pt>
                <c:pt idx="58">
                  <c:v>893</c:v>
                </c:pt>
                <c:pt idx="59">
                  <c:v>929</c:v>
                </c:pt>
                <c:pt idx="60">
                  <c:v>840</c:v>
                </c:pt>
                <c:pt idx="61">
                  <c:v>832</c:v>
                </c:pt>
                <c:pt idx="62">
                  <c:v>841</c:v>
                </c:pt>
                <c:pt idx="63">
                  <c:v>878</c:v>
                </c:pt>
                <c:pt idx="64">
                  <c:v>832</c:v>
                </c:pt>
                <c:pt idx="65">
                  <c:v>914</c:v>
                </c:pt>
                <c:pt idx="66">
                  <c:v>885</c:v>
                </c:pt>
                <c:pt idx="67">
                  <c:v>900</c:v>
                </c:pt>
                <c:pt idx="68">
                  <c:v>811</c:v>
                </c:pt>
                <c:pt idx="69">
                  <c:v>811</c:v>
                </c:pt>
                <c:pt idx="70">
                  <c:v>967</c:v>
                </c:pt>
                <c:pt idx="71">
                  <c:v>949</c:v>
                </c:pt>
                <c:pt idx="72">
                  <c:v>843</c:v>
                </c:pt>
                <c:pt idx="73">
                  <c:v>842</c:v>
                </c:pt>
                <c:pt idx="74">
                  <c:v>838</c:v>
                </c:pt>
                <c:pt idx="75">
                  <c:v>837</c:v>
                </c:pt>
                <c:pt idx="76">
                  <c:v>865</c:v>
                </c:pt>
                <c:pt idx="77">
                  <c:v>867</c:v>
                </c:pt>
                <c:pt idx="78">
                  <c:v>834</c:v>
                </c:pt>
                <c:pt idx="79">
                  <c:v>903</c:v>
                </c:pt>
                <c:pt idx="80">
                  <c:v>915</c:v>
                </c:pt>
                <c:pt idx="81">
                  <c:v>947</c:v>
                </c:pt>
                <c:pt idx="82">
                  <c:v>871</c:v>
                </c:pt>
                <c:pt idx="83">
                  <c:v>804</c:v>
                </c:pt>
                <c:pt idx="84">
                  <c:v>857</c:v>
                </c:pt>
                <c:pt idx="85">
                  <c:v>870</c:v>
                </c:pt>
                <c:pt idx="86">
                  <c:v>826</c:v>
                </c:pt>
                <c:pt idx="87">
                  <c:v>937</c:v>
                </c:pt>
                <c:pt idx="88">
                  <c:v>764</c:v>
                </c:pt>
                <c:pt idx="89">
                  <c:v>807</c:v>
                </c:pt>
                <c:pt idx="90">
                  <c:v>894</c:v>
                </c:pt>
                <c:pt idx="91">
                  <c:v>815</c:v>
                </c:pt>
                <c:pt idx="92">
                  <c:v>849</c:v>
                </c:pt>
                <c:pt idx="93">
                  <c:v>898</c:v>
                </c:pt>
                <c:pt idx="94">
                  <c:v>923</c:v>
                </c:pt>
                <c:pt idx="95">
                  <c:v>899</c:v>
                </c:pt>
                <c:pt idx="96">
                  <c:v>840</c:v>
                </c:pt>
                <c:pt idx="97">
                  <c:v>849</c:v>
                </c:pt>
                <c:pt idx="98">
                  <c:v>865</c:v>
                </c:pt>
                <c:pt idx="99">
                  <c:v>518</c:v>
                </c:pt>
              </c:numCache>
            </c:numRef>
          </c:xVal>
          <c:yVal>
            <c:numRef>
              <c:f>'Saccharomyces cerevisiae'!$J$2:$J$101</c:f>
              <c:numCache>
                <c:formatCode>0</c:formatCode>
                <c:ptCount val="100"/>
                <c:pt idx="0" formatCode="General">
                  <c:v>776</c:v>
                </c:pt>
                <c:pt idx="1">
                  <c:v>114</c:v>
                </c:pt>
                <c:pt idx="2">
                  <c:v>905</c:v>
                </c:pt>
                <c:pt idx="3">
                  <c:v>924</c:v>
                </c:pt>
                <c:pt idx="4">
                  <c:v>923</c:v>
                </c:pt>
                <c:pt idx="5" formatCode="#,##0">
                  <c:v>105.033</c:v>
                </c:pt>
                <c:pt idx="6" formatCode="#,##0">
                  <c:v>128.49600000000001</c:v>
                </c:pt>
                <c:pt idx="7" formatCode="#,##0">
                  <c:v>133.04499999999999</c:v>
                </c:pt>
                <c:pt idx="8" formatCode="#,##0">
                  <c:v>114.878</c:v>
                </c:pt>
                <c:pt idx="9" formatCode="#,##0">
                  <c:v>33.308</c:v>
                </c:pt>
                <c:pt idx="10" formatCode="#,##0">
                  <c:v>94.370999999999995</c:v>
                </c:pt>
                <c:pt idx="11" formatCode="#,##0">
                  <c:v>136.14500000000001</c:v>
                </c:pt>
                <c:pt idx="12" formatCode="#,##0">
                  <c:v>141.166</c:v>
                </c:pt>
                <c:pt idx="13" formatCode="#,##0">
                  <c:v>153.62</c:v>
                </c:pt>
                <c:pt idx="14" formatCode="#,##0">
                  <c:v>106.871</c:v>
                </c:pt>
                <c:pt idx="15" formatCode="#,##0">
                  <c:v>85.126999999999995</c:v>
                </c:pt>
                <c:pt idx="16" formatCode="#,##0">
                  <c:v>109.928</c:v>
                </c:pt>
                <c:pt idx="17" formatCode="#,##0">
                  <c:v>109.861</c:v>
                </c:pt>
                <c:pt idx="18" formatCode="#,##0">
                  <c:v>159.96700000000001</c:v>
                </c:pt>
                <c:pt idx="19" formatCode="#,##0">
                  <c:v>125.602</c:v>
                </c:pt>
                <c:pt idx="20" formatCode="#,##0">
                  <c:v>110.631</c:v>
                </c:pt>
                <c:pt idx="21" formatCode="#,##0">
                  <c:v>114.49</c:v>
                </c:pt>
                <c:pt idx="22" formatCode="#,##0">
                  <c:v>111.02500000000001</c:v>
                </c:pt>
                <c:pt idx="23" formatCode="#,##0">
                  <c:v>126.092</c:v>
                </c:pt>
                <c:pt idx="24" formatCode="#,##0">
                  <c:v>141.98400000000001</c:v>
                </c:pt>
                <c:pt idx="25" formatCode="#,##0">
                  <c:v>123.946</c:v>
                </c:pt>
                <c:pt idx="26" formatCode="#,##0">
                  <c:v>129.48400000000001</c:v>
                </c:pt>
                <c:pt idx="27" formatCode="#,##0">
                  <c:v>97.706999999999994</c:v>
                </c:pt>
                <c:pt idx="28" formatCode="#,##0">
                  <c:v>114.774</c:v>
                </c:pt>
                <c:pt idx="29" formatCode="#,##0">
                  <c:v>129.27699999999999</c:v>
                </c:pt>
                <c:pt idx="30" formatCode="#,##0">
                  <c:v>108.62</c:v>
                </c:pt>
                <c:pt idx="31" formatCode="#,##0">
                  <c:v>114.69199999999999</c:v>
                </c:pt>
                <c:pt idx="32" formatCode="#,##0">
                  <c:v>110.089</c:v>
                </c:pt>
                <c:pt idx="33" formatCode="#,##0">
                  <c:v>111.602</c:v>
                </c:pt>
                <c:pt idx="34" formatCode="#,##0">
                  <c:v>123.505</c:v>
                </c:pt>
                <c:pt idx="35" formatCode="#,##0">
                  <c:v>118.07599999999999</c:v>
                </c:pt>
                <c:pt idx="36" formatCode="#,##0">
                  <c:v>122.297</c:v>
                </c:pt>
                <c:pt idx="37" formatCode="#,##0">
                  <c:v>114.755</c:v>
                </c:pt>
                <c:pt idx="38" formatCode="#,##0">
                  <c:v>97.055999999999997</c:v>
                </c:pt>
                <c:pt idx="39" formatCode="#,##0">
                  <c:v>114.78700000000001</c:v>
                </c:pt>
                <c:pt idx="40" formatCode="#,##0">
                  <c:v>143.346</c:v>
                </c:pt>
                <c:pt idx="41" formatCode="#,##0">
                  <c:v>175.791</c:v>
                </c:pt>
                <c:pt idx="42" formatCode="#,##0">
                  <c:v>136.011</c:v>
                </c:pt>
                <c:pt idx="43" formatCode="#,##0">
                  <c:v>120.419</c:v>
                </c:pt>
                <c:pt idx="44" formatCode="#,##0">
                  <c:v>128.29</c:v>
                </c:pt>
                <c:pt idx="45" formatCode="#,##0">
                  <c:v>105.02</c:v>
                </c:pt>
                <c:pt idx="46" formatCode="#,##0">
                  <c:v>159.97200000000001</c:v>
                </c:pt>
                <c:pt idx="47" formatCode="#,##0">
                  <c:v>73.070999999999998</c:v>
                </c:pt>
                <c:pt idx="48" formatCode="#,##0">
                  <c:v>89.18</c:v>
                </c:pt>
                <c:pt idx="49" formatCode="#,##0">
                  <c:v>121.39</c:v>
                </c:pt>
                <c:pt idx="50" formatCode="#,##0">
                  <c:v>84.37</c:v>
                </c:pt>
                <c:pt idx="51" formatCode="#,##0">
                  <c:v>109.804</c:v>
                </c:pt>
                <c:pt idx="52" formatCode="#,##0">
                  <c:v>113.337</c:v>
                </c:pt>
                <c:pt idx="53" formatCode="#,##0">
                  <c:v>106.78100000000001</c:v>
                </c:pt>
                <c:pt idx="54" formatCode="#,##0">
                  <c:v>152.56399999999999</c:v>
                </c:pt>
                <c:pt idx="55" formatCode="#,##0">
                  <c:v>112.40300000000001</c:v>
                </c:pt>
                <c:pt idx="56" formatCode="#,##0">
                  <c:v>102.667</c:v>
                </c:pt>
                <c:pt idx="57" formatCode="#,##0">
                  <c:v>127.506</c:v>
                </c:pt>
                <c:pt idx="58" formatCode="#,##0">
                  <c:v>150.51300000000001</c:v>
                </c:pt>
                <c:pt idx="59" formatCode="#,##0">
                  <c:v>108.488</c:v>
                </c:pt>
                <c:pt idx="60" formatCode="#,##0">
                  <c:v>151.70599999999999</c:v>
                </c:pt>
                <c:pt idx="61" formatCode="#,##0">
                  <c:v>126.044</c:v>
                </c:pt>
                <c:pt idx="62" formatCode="#,##0">
                  <c:v>103.18300000000001</c:v>
                </c:pt>
                <c:pt idx="63" formatCode="#,##0">
                  <c:v>116.42</c:v>
                </c:pt>
                <c:pt idx="64" formatCode="#,##0">
                  <c:v>141.11000000000001</c:v>
                </c:pt>
                <c:pt idx="65" formatCode="#,##0">
                  <c:v>105.607</c:v>
                </c:pt>
                <c:pt idx="66" formatCode="#,##0">
                  <c:v>95.820999999999998</c:v>
                </c:pt>
                <c:pt idx="67" formatCode="#,##0">
                  <c:v>126.414</c:v>
                </c:pt>
                <c:pt idx="68" formatCode="#,##0">
                  <c:v>108.715</c:v>
                </c:pt>
                <c:pt idx="69" formatCode="#,##0">
                  <c:v>123.63500000000001</c:v>
                </c:pt>
                <c:pt idx="70" formatCode="#,##0">
                  <c:v>114.673</c:v>
                </c:pt>
                <c:pt idx="71" formatCode="#,##0">
                  <c:v>109.236</c:v>
                </c:pt>
                <c:pt idx="72" formatCode="#,##0">
                  <c:v>102.857</c:v>
                </c:pt>
                <c:pt idx="73" formatCode="#,##0">
                  <c:v>96.878</c:v>
                </c:pt>
                <c:pt idx="74" formatCode="#,##0">
                  <c:v>114.711</c:v>
                </c:pt>
                <c:pt idx="75" formatCode="#,##0">
                  <c:v>103.767</c:v>
                </c:pt>
                <c:pt idx="76" formatCode="#,##0">
                  <c:v>122.94</c:v>
                </c:pt>
                <c:pt idx="77" formatCode="#,##0">
                  <c:v>112.926</c:v>
                </c:pt>
                <c:pt idx="78" formatCode="#,##0">
                  <c:v>101.785</c:v>
                </c:pt>
                <c:pt idx="79" formatCode="#,##0">
                  <c:v>102.996</c:v>
                </c:pt>
                <c:pt idx="80" formatCode="#,##0">
                  <c:v>87.415999999999997</c:v>
                </c:pt>
                <c:pt idx="81" formatCode="#,##0">
                  <c:v>126.679</c:v>
                </c:pt>
                <c:pt idx="82" formatCode="#,##0">
                  <c:v>83.114999999999995</c:v>
                </c:pt>
                <c:pt idx="83" formatCode="#,##0">
                  <c:v>55.500999999999998</c:v>
                </c:pt>
                <c:pt idx="84" formatCode="#,##0">
                  <c:v>129.34299999999999</c:v>
                </c:pt>
                <c:pt idx="85" formatCode="#,##0">
                  <c:v>144.30799999999999</c:v>
                </c:pt>
                <c:pt idx="86" formatCode="#,##0">
                  <c:v>64.097999999999999</c:v>
                </c:pt>
                <c:pt idx="87" formatCode="#,##0">
                  <c:v>109.124</c:v>
                </c:pt>
                <c:pt idx="88" formatCode="#,##0">
                  <c:v>429</c:v>
                </c:pt>
                <c:pt idx="89" formatCode="#,##0">
                  <c:v>55.447000000000003</c:v>
                </c:pt>
                <c:pt idx="90" formatCode="#,##0">
                  <c:v>130.00700000000001</c:v>
                </c:pt>
                <c:pt idx="91" formatCode="#,##0">
                  <c:v>33.426000000000002</c:v>
                </c:pt>
                <c:pt idx="92" formatCode="#,##0">
                  <c:v>126.687</c:v>
                </c:pt>
                <c:pt idx="93" formatCode="#,##0">
                  <c:v>86.168999999999997</c:v>
                </c:pt>
                <c:pt idx="94" formatCode="#,##0">
                  <c:v>75.94</c:v>
                </c:pt>
                <c:pt idx="95" formatCode="#,##0">
                  <c:v>178.834</c:v>
                </c:pt>
                <c:pt idx="96" formatCode="#,##0">
                  <c:v>130.453</c:v>
                </c:pt>
                <c:pt idx="97" formatCode="#,##0">
                  <c:v>157.5</c:v>
                </c:pt>
                <c:pt idx="98" formatCode="#,##0">
                  <c:v>161.101</c:v>
                </c:pt>
                <c:pt idx="99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7B-DF47-A333-D55CEB42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67984"/>
        <c:axId val="220860896"/>
      </c:scatterChart>
      <c:valAx>
        <c:axId val="22056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0896"/>
        <c:crosses val="autoZero"/>
        <c:crossBetween val="midCat"/>
      </c:valAx>
      <c:valAx>
        <c:axId val="2208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Proportions of pangenome content</a:t>
            </a:r>
            <a:endParaRPr lang="en-IE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in </a:t>
            </a:r>
            <a:r>
              <a:rPr lang="en-US" sz="1400" b="0" i="1" baseline="0">
                <a:effectLst/>
              </a:rPr>
              <a:t>Candida albicans </a:t>
            </a:r>
            <a:r>
              <a:rPr lang="en-US" sz="1400" b="0" i="0" baseline="0">
                <a:effectLst/>
              </a:rPr>
              <a:t>strains</a:t>
            </a:r>
            <a:endParaRPr lang="en-I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Core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'Candida albicans'!$B$2:$B$35</c:f>
              <c:strCache>
                <c:ptCount val="34"/>
                <c:pt idx="0">
                  <c:v>12C</c:v>
                </c:pt>
                <c:pt idx="1">
                  <c:v>19F</c:v>
                </c:pt>
                <c:pt idx="2">
                  <c:v>3153A</c:v>
                </c:pt>
                <c:pt idx="3">
                  <c:v>A123</c:v>
                </c:pt>
                <c:pt idx="4">
                  <c:v>A155</c:v>
                </c:pt>
                <c:pt idx="5">
                  <c:v>A203</c:v>
                </c:pt>
                <c:pt idx="6">
                  <c:v>A20</c:v>
                </c:pt>
                <c:pt idx="7">
                  <c:v>A48</c:v>
                </c:pt>
                <c:pt idx="8">
                  <c:v>A67</c:v>
                </c:pt>
                <c:pt idx="9">
                  <c:v>A84</c:v>
                </c:pt>
                <c:pt idx="10">
                  <c:v>A92</c:v>
                </c:pt>
                <c:pt idx="11">
                  <c:v>Ca529L</c:v>
                </c:pt>
                <c:pt idx="12">
                  <c:v>Ca6</c:v>
                </c:pt>
                <c:pt idx="13">
                  <c:v>CHN1</c:v>
                </c:pt>
                <c:pt idx="14">
                  <c:v>GC75</c:v>
                </c:pt>
                <c:pt idx="15">
                  <c:v>L26</c:v>
                </c:pt>
                <c:pt idx="16">
                  <c:v>P34048</c:v>
                </c:pt>
                <c:pt idx="17">
                  <c:v>P37005</c:v>
                </c:pt>
                <c:pt idx="18">
                  <c:v>P37037</c:v>
                </c:pt>
                <c:pt idx="19">
                  <c:v>P37039</c:v>
                </c:pt>
                <c:pt idx="20">
                  <c:v>P57072</c:v>
                </c:pt>
                <c:pt idx="21">
                  <c:v>P57055</c:v>
                </c:pt>
                <c:pt idx="22">
                  <c:v>P60002</c:v>
                </c:pt>
                <c:pt idx="23">
                  <c:v>P75010</c:v>
                </c:pt>
                <c:pt idx="24">
                  <c:v>P75016</c:v>
                </c:pt>
                <c:pt idx="25">
                  <c:v>P75063</c:v>
                </c:pt>
                <c:pt idx="26">
                  <c:v>P76055</c:v>
                </c:pt>
                <c:pt idx="27">
                  <c:v>P76067</c:v>
                </c:pt>
                <c:pt idx="28">
                  <c:v>P78042</c:v>
                </c:pt>
                <c:pt idx="29">
                  <c:v>P78048</c:v>
                </c:pt>
                <c:pt idx="30">
                  <c:v>P87</c:v>
                </c:pt>
                <c:pt idx="31">
                  <c:v>P94015</c:v>
                </c:pt>
                <c:pt idx="32">
                  <c:v>SC5314</c:v>
                </c:pt>
                <c:pt idx="33">
                  <c:v>WO-1</c:v>
                </c:pt>
              </c:strCache>
            </c:strRef>
          </c:cat>
          <c:val>
            <c:numRef>
              <c:f>'Candida albicans'!$C$2:$C$35</c:f>
              <c:numCache>
                <c:formatCode>General</c:formatCode>
                <c:ptCount val="34"/>
                <c:pt idx="0">
                  <c:v>5432</c:v>
                </c:pt>
                <c:pt idx="1">
                  <c:v>5432</c:v>
                </c:pt>
                <c:pt idx="2">
                  <c:v>5432</c:v>
                </c:pt>
                <c:pt idx="3">
                  <c:v>5432</c:v>
                </c:pt>
                <c:pt idx="4">
                  <c:v>5432</c:v>
                </c:pt>
                <c:pt idx="5">
                  <c:v>5432</c:v>
                </c:pt>
                <c:pt idx="6">
                  <c:v>5432</c:v>
                </c:pt>
                <c:pt idx="7">
                  <c:v>5432</c:v>
                </c:pt>
                <c:pt idx="8">
                  <c:v>5432</c:v>
                </c:pt>
                <c:pt idx="9">
                  <c:v>5432</c:v>
                </c:pt>
                <c:pt idx="10">
                  <c:v>5432</c:v>
                </c:pt>
                <c:pt idx="11">
                  <c:v>5432</c:v>
                </c:pt>
                <c:pt idx="12">
                  <c:v>5432</c:v>
                </c:pt>
                <c:pt idx="13">
                  <c:v>5432</c:v>
                </c:pt>
                <c:pt idx="14">
                  <c:v>5432</c:v>
                </c:pt>
                <c:pt idx="15">
                  <c:v>5432</c:v>
                </c:pt>
                <c:pt idx="16">
                  <c:v>5432</c:v>
                </c:pt>
                <c:pt idx="17">
                  <c:v>5432</c:v>
                </c:pt>
                <c:pt idx="18">
                  <c:v>5432</c:v>
                </c:pt>
                <c:pt idx="19">
                  <c:v>5432</c:v>
                </c:pt>
                <c:pt idx="20">
                  <c:v>5432</c:v>
                </c:pt>
                <c:pt idx="21">
                  <c:v>5432</c:v>
                </c:pt>
                <c:pt idx="22">
                  <c:v>5432</c:v>
                </c:pt>
                <c:pt idx="23">
                  <c:v>5432</c:v>
                </c:pt>
                <c:pt idx="24">
                  <c:v>5432</c:v>
                </c:pt>
                <c:pt idx="25">
                  <c:v>5432</c:v>
                </c:pt>
                <c:pt idx="26">
                  <c:v>5432</c:v>
                </c:pt>
                <c:pt idx="27">
                  <c:v>5432</c:v>
                </c:pt>
                <c:pt idx="28">
                  <c:v>5432</c:v>
                </c:pt>
                <c:pt idx="29">
                  <c:v>5432</c:v>
                </c:pt>
                <c:pt idx="30">
                  <c:v>5432</c:v>
                </c:pt>
                <c:pt idx="31">
                  <c:v>5432</c:v>
                </c:pt>
                <c:pt idx="32">
                  <c:v>5432</c:v>
                </c:pt>
                <c:pt idx="33">
                  <c:v>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0-9D42-B80B-4AE6CADC7CB2}"/>
            </c:ext>
          </c:extLst>
        </c:ser>
        <c:ser>
          <c:idx val="1"/>
          <c:order val="1"/>
          <c:tx>
            <c:v>Core duplicates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'Candida albicans'!$B$2:$B$35</c:f>
              <c:strCache>
                <c:ptCount val="34"/>
                <c:pt idx="0">
                  <c:v>12C</c:v>
                </c:pt>
                <c:pt idx="1">
                  <c:v>19F</c:v>
                </c:pt>
                <c:pt idx="2">
                  <c:v>3153A</c:v>
                </c:pt>
                <c:pt idx="3">
                  <c:v>A123</c:v>
                </c:pt>
                <c:pt idx="4">
                  <c:v>A155</c:v>
                </c:pt>
                <c:pt idx="5">
                  <c:v>A203</c:v>
                </c:pt>
                <c:pt idx="6">
                  <c:v>A20</c:v>
                </c:pt>
                <c:pt idx="7">
                  <c:v>A48</c:v>
                </c:pt>
                <c:pt idx="8">
                  <c:v>A67</c:v>
                </c:pt>
                <c:pt idx="9">
                  <c:v>A84</c:v>
                </c:pt>
                <c:pt idx="10">
                  <c:v>A92</c:v>
                </c:pt>
                <c:pt idx="11">
                  <c:v>Ca529L</c:v>
                </c:pt>
                <c:pt idx="12">
                  <c:v>Ca6</c:v>
                </c:pt>
                <c:pt idx="13">
                  <c:v>CHN1</c:v>
                </c:pt>
                <c:pt idx="14">
                  <c:v>GC75</c:v>
                </c:pt>
                <c:pt idx="15">
                  <c:v>L26</c:v>
                </c:pt>
                <c:pt idx="16">
                  <c:v>P34048</c:v>
                </c:pt>
                <c:pt idx="17">
                  <c:v>P37005</c:v>
                </c:pt>
                <c:pt idx="18">
                  <c:v>P37037</c:v>
                </c:pt>
                <c:pt idx="19">
                  <c:v>P37039</c:v>
                </c:pt>
                <c:pt idx="20">
                  <c:v>P57072</c:v>
                </c:pt>
                <c:pt idx="21">
                  <c:v>P57055</c:v>
                </c:pt>
                <c:pt idx="22">
                  <c:v>P60002</c:v>
                </c:pt>
                <c:pt idx="23">
                  <c:v>P75010</c:v>
                </c:pt>
                <c:pt idx="24">
                  <c:v>P75016</c:v>
                </c:pt>
                <c:pt idx="25">
                  <c:v>P75063</c:v>
                </c:pt>
                <c:pt idx="26">
                  <c:v>P76055</c:v>
                </c:pt>
                <c:pt idx="27">
                  <c:v>P76067</c:v>
                </c:pt>
                <c:pt idx="28">
                  <c:v>P78042</c:v>
                </c:pt>
                <c:pt idx="29">
                  <c:v>P78048</c:v>
                </c:pt>
                <c:pt idx="30">
                  <c:v>P87</c:v>
                </c:pt>
                <c:pt idx="31">
                  <c:v>P94015</c:v>
                </c:pt>
                <c:pt idx="32">
                  <c:v>SC5314</c:v>
                </c:pt>
                <c:pt idx="33">
                  <c:v>WO-1</c:v>
                </c:pt>
              </c:strCache>
            </c:strRef>
          </c:cat>
          <c:val>
            <c:numRef>
              <c:f>'Candida albicans'!$D$2:$D$35</c:f>
              <c:numCache>
                <c:formatCode>General</c:formatCode>
                <c:ptCount val="34"/>
                <c:pt idx="0">
                  <c:v>212</c:v>
                </c:pt>
                <c:pt idx="1">
                  <c:v>207</c:v>
                </c:pt>
                <c:pt idx="2">
                  <c:v>265</c:v>
                </c:pt>
                <c:pt idx="3">
                  <c:v>258</c:v>
                </c:pt>
                <c:pt idx="4">
                  <c:v>219</c:v>
                </c:pt>
                <c:pt idx="5">
                  <c:v>232</c:v>
                </c:pt>
                <c:pt idx="6">
                  <c:v>244</c:v>
                </c:pt>
                <c:pt idx="7">
                  <c:v>258</c:v>
                </c:pt>
                <c:pt idx="8">
                  <c:v>226</c:v>
                </c:pt>
                <c:pt idx="9">
                  <c:v>237</c:v>
                </c:pt>
                <c:pt idx="10">
                  <c:v>222</c:v>
                </c:pt>
                <c:pt idx="11">
                  <c:v>169</c:v>
                </c:pt>
                <c:pt idx="12">
                  <c:v>244</c:v>
                </c:pt>
                <c:pt idx="13">
                  <c:v>230</c:v>
                </c:pt>
                <c:pt idx="14">
                  <c:v>228</c:v>
                </c:pt>
                <c:pt idx="15">
                  <c:v>216</c:v>
                </c:pt>
                <c:pt idx="16">
                  <c:v>209</c:v>
                </c:pt>
                <c:pt idx="17">
                  <c:v>207</c:v>
                </c:pt>
                <c:pt idx="18">
                  <c:v>214</c:v>
                </c:pt>
                <c:pt idx="19">
                  <c:v>214</c:v>
                </c:pt>
                <c:pt idx="20">
                  <c:v>194</c:v>
                </c:pt>
                <c:pt idx="21">
                  <c:v>202</c:v>
                </c:pt>
                <c:pt idx="22">
                  <c:v>199</c:v>
                </c:pt>
                <c:pt idx="23">
                  <c:v>187</c:v>
                </c:pt>
                <c:pt idx="24">
                  <c:v>186</c:v>
                </c:pt>
                <c:pt idx="25">
                  <c:v>191</c:v>
                </c:pt>
                <c:pt idx="26">
                  <c:v>203</c:v>
                </c:pt>
                <c:pt idx="27">
                  <c:v>195</c:v>
                </c:pt>
                <c:pt idx="28">
                  <c:v>214</c:v>
                </c:pt>
                <c:pt idx="29">
                  <c:v>206</c:v>
                </c:pt>
                <c:pt idx="30">
                  <c:v>225</c:v>
                </c:pt>
                <c:pt idx="31">
                  <c:v>192</c:v>
                </c:pt>
                <c:pt idx="32">
                  <c:v>210</c:v>
                </c:pt>
                <c:pt idx="3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0-9D42-B80B-4AE6CADC7CB2}"/>
            </c:ext>
          </c:extLst>
        </c:ser>
        <c:ser>
          <c:idx val="2"/>
          <c:order val="2"/>
          <c:tx>
            <c:v>Accessory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'Candida albicans'!$B$2:$B$35</c:f>
              <c:strCache>
                <c:ptCount val="34"/>
                <c:pt idx="0">
                  <c:v>12C</c:v>
                </c:pt>
                <c:pt idx="1">
                  <c:v>19F</c:v>
                </c:pt>
                <c:pt idx="2">
                  <c:v>3153A</c:v>
                </c:pt>
                <c:pt idx="3">
                  <c:v>A123</c:v>
                </c:pt>
                <c:pt idx="4">
                  <c:v>A155</c:v>
                </c:pt>
                <c:pt idx="5">
                  <c:v>A203</c:v>
                </c:pt>
                <c:pt idx="6">
                  <c:v>A20</c:v>
                </c:pt>
                <c:pt idx="7">
                  <c:v>A48</c:v>
                </c:pt>
                <c:pt idx="8">
                  <c:v>A67</c:v>
                </c:pt>
                <c:pt idx="9">
                  <c:v>A84</c:v>
                </c:pt>
                <c:pt idx="10">
                  <c:v>A92</c:v>
                </c:pt>
                <c:pt idx="11">
                  <c:v>Ca529L</c:v>
                </c:pt>
                <c:pt idx="12">
                  <c:v>Ca6</c:v>
                </c:pt>
                <c:pt idx="13">
                  <c:v>CHN1</c:v>
                </c:pt>
                <c:pt idx="14">
                  <c:v>GC75</c:v>
                </c:pt>
                <c:pt idx="15">
                  <c:v>L26</c:v>
                </c:pt>
                <c:pt idx="16">
                  <c:v>P34048</c:v>
                </c:pt>
                <c:pt idx="17">
                  <c:v>P37005</c:v>
                </c:pt>
                <c:pt idx="18">
                  <c:v>P37037</c:v>
                </c:pt>
                <c:pt idx="19">
                  <c:v>P37039</c:v>
                </c:pt>
                <c:pt idx="20">
                  <c:v>P57072</c:v>
                </c:pt>
                <c:pt idx="21">
                  <c:v>P57055</c:v>
                </c:pt>
                <c:pt idx="22">
                  <c:v>P60002</c:v>
                </c:pt>
                <c:pt idx="23">
                  <c:v>P75010</c:v>
                </c:pt>
                <c:pt idx="24">
                  <c:v>P75016</c:v>
                </c:pt>
                <c:pt idx="25">
                  <c:v>P75063</c:v>
                </c:pt>
                <c:pt idx="26">
                  <c:v>P76055</c:v>
                </c:pt>
                <c:pt idx="27">
                  <c:v>P76067</c:v>
                </c:pt>
                <c:pt idx="28">
                  <c:v>P78042</c:v>
                </c:pt>
                <c:pt idx="29">
                  <c:v>P78048</c:v>
                </c:pt>
                <c:pt idx="30">
                  <c:v>P87</c:v>
                </c:pt>
                <c:pt idx="31">
                  <c:v>P94015</c:v>
                </c:pt>
                <c:pt idx="32">
                  <c:v>SC5314</c:v>
                </c:pt>
                <c:pt idx="33">
                  <c:v>WO-1</c:v>
                </c:pt>
              </c:strCache>
            </c:strRef>
          </c:cat>
          <c:val>
            <c:numRef>
              <c:f>'Candida albicans'!$E$2:$E$35</c:f>
              <c:numCache>
                <c:formatCode>General</c:formatCode>
                <c:ptCount val="34"/>
                <c:pt idx="0">
                  <c:v>361</c:v>
                </c:pt>
                <c:pt idx="1">
                  <c:v>350</c:v>
                </c:pt>
                <c:pt idx="2">
                  <c:v>353</c:v>
                </c:pt>
                <c:pt idx="3">
                  <c:v>360</c:v>
                </c:pt>
                <c:pt idx="4">
                  <c:v>327</c:v>
                </c:pt>
                <c:pt idx="5">
                  <c:v>358</c:v>
                </c:pt>
                <c:pt idx="6">
                  <c:v>355</c:v>
                </c:pt>
                <c:pt idx="7">
                  <c:v>364</c:v>
                </c:pt>
                <c:pt idx="8">
                  <c:v>365</c:v>
                </c:pt>
                <c:pt idx="9">
                  <c:v>368</c:v>
                </c:pt>
                <c:pt idx="10">
                  <c:v>366</c:v>
                </c:pt>
                <c:pt idx="11">
                  <c:v>318</c:v>
                </c:pt>
                <c:pt idx="12">
                  <c:v>353</c:v>
                </c:pt>
                <c:pt idx="13">
                  <c:v>355</c:v>
                </c:pt>
                <c:pt idx="14">
                  <c:v>341</c:v>
                </c:pt>
                <c:pt idx="15">
                  <c:v>364</c:v>
                </c:pt>
                <c:pt idx="16">
                  <c:v>331</c:v>
                </c:pt>
                <c:pt idx="17">
                  <c:v>332</c:v>
                </c:pt>
                <c:pt idx="18">
                  <c:v>356</c:v>
                </c:pt>
                <c:pt idx="19">
                  <c:v>334</c:v>
                </c:pt>
                <c:pt idx="20">
                  <c:v>335</c:v>
                </c:pt>
                <c:pt idx="21">
                  <c:v>337</c:v>
                </c:pt>
                <c:pt idx="22">
                  <c:v>356</c:v>
                </c:pt>
                <c:pt idx="23">
                  <c:v>321</c:v>
                </c:pt>
                <c:pt idx="24">
                  <c:v>331</c:v>
                </c:pt>
                <c:pt idx="25">
                  <c:v>340</c:v>
                </c:pt>
                <c:pt idx="26">
                  <c:v>330</c:v>
                </c:pt>
                <c:pt idx="27">
                  <c:v>324</c:v>
                </c:pt>
                <c:pt idx="28">
                  <c:v>343</c:v>
                </c:pt>
                <c:pt idx="29">
                  <c:v>338</c:v>
                </c:pt>
                <c:pt idx="30">
                  <c:v>350</c:v>
                </c:pt>
                <c:pt idx="31">
                  <c:v>337</c:v>
                </c:pt>
                <c:pt idx="32">
                  <c:v>384</c:v>
                </c:pt>
                <c:pt idx="33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50-9D42-B80B-4AE6CADC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0604015"/>
        <c:axId val="1548258175"/>
      </c:barChart>
      <c:catAx>
        <c:axId val="1550604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258175"/>
        <c:crosses val="autoZero"/>
        <c:auto val="1"/>
        <c:lblAlgn val="ctr"/>
        <c:lblOffset val="100"/>
        <c:noMultiLvlLbl val="0"/>
      </c:catAx>
      <c:valAx>
        <c:axId val="15482581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60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Scaffolds</a:t>
            </a:r>
            <a:endParaRPr lang="en-I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tint val="77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252187226596676"/>
                  <c:y val="0.205723607465733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'Candida albicans'!$F$2:$F$35</c:f>
              <c:numCache>
                <c:formatCode>General</c:formatCode>
                <c:ptCount val="34"/>
                <c:pt idx="0">
                  <c:v>573</c:v>
                </c:pt>
                <c:pt idx="1">
                  <c:v>557</c:v>
                </c:pt>
                <c:pt idx="2">
                  <c:v>618</c:v>
                </c:pt>
                <c:pt idx="3">
                  <c:v>618</c:v>
                </c:pt>
                <c:pt idx="4">
                  <c:v>546</c:v>
                </c:pt>
                <c:pt idx="5">
                  <c:v>590</c:v>
                </c:pt>
                <c:pt idx="6">
                  <c:v>599</c:v>
                </c:pt>
                <c:pt idx="7">
                  <c:v>622</c:v>
                </c:pt>
                <c:pt idx="8">
                  <c:v>591</c:v>
                </c:pt>
                <c:pt idx="9">
                  <c:v>605</c:v>
                </c:pt>
                <c:pt idx="10">
                  <c:v>588</c:v>
                </c:pt>
                <c:pt idx="11">
                  <c:v>487</c:v>
                </c:pt>
                <c:pt idx="12">
                  <c:v>597</c:v>
                </c:pt>
                <c:pt idx="13">
                  <c:v>585</c:v>
                </c:pt>
                <c:pt idx="14">
                  <c:v>569</c:v>
                </c:pt>
                <c:pt idx="15">
                  <c:v>580</c:v>
                </c:pt>
                <c:pt idx="16">
                  <c:v>540</c:v>
                </c:pt>
                <c:pt idx="17">
                  <c:v>539</c:v>
                </c:pt>
                <c:pt idx="18">
                  <c:v>570</c:v>
                </c:pt>
                <c:pt idx="19">
                  <c:v>548</c:v>
                </c:pt>
                <c:pt idx="20">
                  <c:v>529</c:v>
                </c:pt>
                <c:pt idx="21">
                  <c:v>539</c:v>
                </c:pt>
                <c:pt idx="22">
                  <c:v>555</c:v>
                </c:pt>
                <c:pt idx="23">
                  <c:v>508</c:v>
                </c:pt>
                <c:pt idx="24">
                  <c:v>517</c:v>
                </c:pt>
                <c:pt idx="25">
                  <c:v>531</c:v>
                </c:pt>
                <c:pt idx="26">
                  <c:v>533</c:v>
                </c:pt>
                <c:pt idx="27">
                  <c:v>519</c:v>
                </c:pt>
                <c:pt idx="28">
                  <c:v>557</c:v>
                </c:pt>
                <c:pt idx="29">
                  <c:v>544</c:v>
                </c:pt>
                <c:pt idx="30">
                  <c:v>575</c:v>
                </c:pt>
                <c:pt idx="31">
                  <c:v>529</c:v>
                </c:pt>
                <c:pt idx="32">
                  <c:v>594</c:v>
                </c:pt>
                <c:pt idx="33">
                  <c:v>546</c:v>
                </c:pt>
              </c:numCache>
            </c:numRef>
          </c:xVal>
          <c:yVal>
            <c:numRef>
              <c:f>'Candida albicans'!$K$2:$K$35</c:f>
              <c:numCache>
                <c:formatCode>General</c:formatCode>
                <c:ptCount val="34"/>
                <c:pt idx="0">
                  <c:v>50</c:v>
                </c:pt>
                <c:pt idx="1">
                  <c:v>60</c:v>
                </c:pt>
                <c:pt idx="2">
                  <c:v>100</c:v>
                </c:pt>
                <c:pt idx="3">
                  <c:v>75</c:v>
                </c:pt>
                <c:pt idx="4">
                  <c:v>84</c:v>
                </c:pt>
                <c:pt idx="5">
                  <c:v>71</c:v>
                </c:pt>
                <c:pt idx="6">
                  <c:v>50</c:v>
                </c:pt>
                <c:pt idx="7">
                  <c:v>87</c:v>
                </c:pt>
                <c:pt idx="8">
                  <c:v>64</c:v>
                </c:pt>
                <c:pt idx="9">
                  <c:v>86</c:v>
                </c:pt>
                <c:pt idx="10">
                  <c:v>54</c:v>
                </c:pt>
                <c:pt idx="11">
                  <c:v>87</c:v>
                </c:pt>
                <c:pt idx="12">
                  <c:v>82</c:v>
                </c:pt>
                <c:pt idx="13">
                  <c:v>84</c:v>
                </c:pt>
                <c:pt idx="14">
                  <c:v>73</c:v>
                </c:pt>
                <c:pt idx="15">
                  <c:v>57</c:v>
                </c:pt>
                <c:pt idx="16">
                  <c:v>52</c:v>
                </c:pt>
                <c:pt idx="17">
                  <c:v>45</c:v>
                </c:pt>
                <c:pt idx="18">
                  <c:v>48</c:v>
                </c:pt>
                <c:pt idx="19">
                  <c:v>50</c:v>
                </c:pt>
                <c:pt idx="20">
                  <c:v>56</c:v>
                </c:pt>
                <c:pt idx="21">
                  <c:v>45</c:v>
                </c:pt>
                <c:pt idx="22">
                  <c:v>47</c:v>
                </c:pt>
                <c:pt idx="23">
                  <c:v>56</c:v>
                </c:pt>
                <c:pt idx="24">
                  <c:v>50</c:v>
                </c:pt>
                <c:pt idx="25">
                  <c:v>51</c:v>
                </c:pt>
                <c:pt idx="26">
                  <c:v>38</c:v>
                </c:pt>
                <c:pt idx="27">
                  <c:v>45</c:v>
                </c:pt>
                <c:pt idx="28">
                  <c:v>70</c:v>
                </c:pt>
                <c:pt idx="29">
                  <c:v>59</c:v>
                </c:pt>
                <c:pt idx="30">
                  <c:v>44</c:v>
                </c:pt>
                <c:pt idx="31">
                  <c:v>58</c:v>
                </c:pt>
                <c:pt idx="32">
                  <c:v>8</c:v>
                </c:pt>
                <c:pt idx="33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DC-8B4C-BACE-328E6AAC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67984"/>
        <c:axId val="220860896"/>
      </c:scatterChart>
      <c:valAx>
        <c:axId val="22056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0896"/>
        <c:crosses val="autoZero"/>
        <c:crossBetween val="midCat"/>
      </c:valAx>
      <c:valAx>
        <c:axId val="2208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N50</a:t>
            </a:r>
            <a:endParaRPr lang="en-I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tint val="77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0303841330178561E-2"/>
                  <c:y val="-0.267125255176436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'Candida albicans'!$F$2:$F$35</c:f>
              <c:numCache>
                <c:formatCode>General</c:formatCode>
                <c:ptCount val="34"/>
                <c:pt idx="0">
                  <c:v>573</c:v>
                </c:pt>
                <c:pt idx="1">
                  <c:v>557</c:v>
                </c:pt>
                <c:pt idx="2">
                  <c:v>618</c:v>
                </c:pt>
                <c:pt idx="3">
                  <c:v>618</c:v>
                </c:pt>
                <c:pt idx="4">
                  <c:v>546</c:v>
                </c:pt>
                <c:pt idx="5">
                  <c:v>590</c:v>
                </c:pt>
                <c:pt idx="6">
                  <c:v>599</c:v>
                </c:pt>
                <c:pt idx="7">
                  <c:v>622</c:v>
                </c:pt>
                <c:pt idx="8">
                  <c:v>591</c:v>
                </c:pt>
                <c:pt idx="9">
                  <c:v>605</c:v>
                </c:pt>
                <c:pt idx="10">
                  <c:v>588</c:v>
                </c:pt>
                <c:pt idx="11">
                  <c:v>487</c:v>
                </c:pt>
                <c:pt idx="12">
                  <c:v>597</c:v>
                </c:pt>
                <c:pt idx="13">
                  <c:v>585</c:v>
                </c:pt>
                <c:pt idx="14">
                  <c:v>569</c:v>
                </c:pt>
                <c:pt idx="15">
                  <c:v>580</c:v>
                </c:pt>
                <c:pt idx="16">
                  <c:v>540</c:v>
                </c:pt>
                <c:pt idx="17">
                  <c:v>539</c:v>
                </c:pt>
                <c:pt idx="18">
                  <c:v>570</c:v>
                </c:pt>
                <c:pt idx="19">
                  <c:v>548</c:v>
                </c:pt>
                <c:pt idx="20">
                  <c:v>529</c:v>
                </c:pt>
                <c:pt idx="21">
                  <c:v>539</c:v>
                </c:pt>
                <c:pt idx="22">
                  <c:v>555</c:v>
                </c:pt>
                <c:pt idx="23">
                  <c:v>508</c:v>
                </c:pt>
                <c:pt idx="24">
                  <c:v>517</c:v>
                </c:pt>
                <c:pt idx="25">
                  <c:v>531</c:v>
                </c:pt>
                <c:pt idx="26">
                  <c:v>533</c:v>
                </c:pt>
                <c:pt idx="27">
                  <c:v>519</c:v>
                </c:pt>
                <c:pt idx="28">
                  <c:v>557</c:v>
                </c:pt>
                <c:pt idx="29">
                  <c:v>544</c:v>
                </c:pt>
                <c:pt idx="30">
                  <c:v>575</c:v>
                </c:pt>
                <c:pt idx="31">
                  <c:v>529</c:v>
                </c:pt>
                <c:pt idx="32">
                  <c:v>594</c:v>
                </c:pt>
                <c:pt idx="33">
                  <c:v>546</c:v>
                </c:pt>
              </c:numCache>
            </c:numRef>
          </c:xVal>
          <c:yVal>
            <c:numRef>
              <c:f>'Candida albicans'!$J$2:$J$35</c:f>
              <c:numCache>
                <c:formatCode>General</c:formatCode>
                <c:ptCount val="34"/>
                <c:pt idx="0">
                  <c:v>536</c:v>
                </c:pt>
                <c:pt idx="1">
                  <c:v>551</c:v>
                </c:pt>
                <c:pt idx="2">
                  <c:v>385</c:v>
                </c:pt>
                <c:pt idx="3" formatCode="#,##0">
                  <c:v>601.048</c:v>
                </c:pt>
                <c:pt idx="4">
                  <c:v>483</c:v>
                </c:pt>
                <c:pt idx="5">
                  <c:v>785</c:v>
                </c:pt>
                <c:pt idx="6">
                  <c:v>810</c:v>
                </c:pt>
                <c:pt idx="7">
                  <c:v>422</c:v>
                </c:pt>
                <c:pt idx="8">
                  <c:v>581</c:v>
                </c:pt>
                <c:pt idx="9">
                  <c:v>535</c:v>
                </c:pt>
                <c:pt idx="10">
                  <c:v>736</c:v>
                </c:pt>
                <c:pt idx="11">
                  <c:v>1231</c:v>
                </c:pt>
                <c:pt idx="12">
                  <c:v>400</c:v>
                </c:pt>
                <c:pt idx="13">
                  <c:v>479</c:v>
                </c:pt>
                <c:pt idx="14">
                  <c:v>559</c:v>
                </c:pt>
                <c:pt idx="15">
                  <c:v>577</c:v>
                </c:pt>
                <c:pt idx="16">
                  <c:v>554</c:v>
                </c:pt>
                <c:pt idx="17">
                  <c:v>769</c:v>
                </c:pt>
                <c:pt idx="18">
                  <c:v>473</c:v>
                </c:pt>
                <c:pt idx="19">
                  <c:v>791</c:v>
                </c:pt>
                <c:pt idx="20">
                  <c:v>793</c:v>
                </c:pt>
                <c:pt idx="21">
                  <c:v>545</c:v>
                </c:pt>
                <c:pt idx="22">
                  <c:v>1172</c:v>
                </c:pt>
                <c:pt idx="23">
                  <c:v>910</c:v>
                </c:pt>
                <c:pt idx="24">
                  <c:v>1306</c:v>
                </c:pt>
                <c:pt idx="25">
                  <c:v>741</c:v>
                </c:pt>
                <c:pt idx="26">
                  <c:v>988</c:v>
                </c:pt>
                <c:pt idx="27">
                  <c:v>784</c:v>
                </c:pt>
                <c:pt idx="28">
                  <c:v>479</c:v>
                </c:pt>
                <c:pt idx="29">
                  <c:v>710</c:v>
                </c:pt>
                <c:pt idx="30">
                  <c:v>858</c:v>
                </c:pt>
                <c:pt idx="31">
                  <c:v>1053</c:v>
                </c:pt>
                <c:pt idx="32" formatCode="0">
                  <c:v>2231.8829999999998</c:v>
                </c:pt>
                <c:pt idx="33" formatCode="0">
                  <c:v>1768.732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C6-AE4C-8A29-831A4F581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67984"/>
        <c:axId val="220860896"/>
      </c:scatterChart>
      <c:valAx>
        <c:axId val="22056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0896"/>
        <c:crosses val="autoZero"/>
        <c:crossBetween val="midCat"/>
      </c:valAx>
      <c:valAx>
        <c:axId val="2208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Proportions of pangenome content</a:t>
            </a:r>
            <a:endParaRPr lang="en-IE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in </a:t>
            </a:r>
            <a:r>
              <a:rPr lang="en-US" sz="1400" b="0" i="1" baseline="0">
                <a:effectLst/>
              </a:rPr>
              <a:t>Cryptococcus neoformans var. grubii </a:t>
            </a:r>
            <a:r>
              <a:rPr lang="en-US" sz="1400" b="0" i="0" baseline="0">
                <a:effectLst/>
              </a:rPr>
              <a:t>strains</a:t>
            </a:r>
            <a:endParaRPr lang="en-I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Core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'Cryptococcus neoformans'!$B$2:$B$26</c:f>
              <c:strCache>
                <c:ptCount val="25"/>
                <c:pt idx="0">
                  <c:v>125.91</c:v>
                </c:pt>
                <c:pt idx="1">
                  <c:v>A1-35-8</c:v>
                </c:pt>
                <c:pt idx="2">
                  <c:v>A2-102-5</c:v>
                </c:pt>
                <c:pt idx="3">
                  <c:v>A5-35-17</c:v>
                </c:pt>
                <c:pt idx="4">
                  <c:v>AD2-60A</c:v>
                </c:pt>
                <c:pt idx="5">
                  <c:v>BK147</c:v>
                </c:pt>
                <c:pt idx="6">
                  <c:v>Br795</c:v>
                </c:pt>
                <c:pt idx="7">
                  <c:v>Bt1</c:v>
                </c:pt>
                <c:pt idx="8">
                  <c:v>Bt120</c:v>
                </c:pt>
                <c:pt idx="9">
                  <c:v>Bt15</c:v>
                </c:pt>
                <c:pt idx="10">
                  <c:v>Bt63</c:v>
                </c:pt>
                <c:pt idx="11">
                  <c:v>Bt85</c:v>
                </c:pt>
                <c:pt idx="12">
                  <c:v>C23</c:v>
                </c:pt>
                <c:pt idx="13">
                  <c:v>C45</c:v>
                </c:pt>
                <c:pt idx="14">
                  <c:v>C8</c:v>
                </c:pt>
                <c:pt idx="15">
                  <c:v>D17-1</c:v>
                </c:pt>
                <c:pt idx="16">
                  <c:v>Gb118</c:v>
                </c:pt>
                <c:pt idx="17">
                  <c:v>H99</c:v>
                </c:pt>
                <c:pt idx="18">
                  <c:v>KN99</c:v>
                </c:pt>
                <c:pt idx="19">
                  <c:v>MW-RSA1955</c:v>
                </c:pt>
                <c:pt idx="20">
                  <c:v>MW-RSA852</c:v>
                </c:pt>
                <c:pt idx="21">
                  <c:v>Tu295-1</c:v>
                </c:pt>
                <c:pt idx="22">
                  <c:v>Tu401-1</c:v>
                </c:pt>
                <c:pt idx="23">
                  <c:v>V2</c:v>
                </c:pt>
                <c:pt idx="24">
                  <c:v>Ze90-1</c:v>
                </c:pt>
              </c:strCache>
            </c:strRef>
          </c:cat>
          <c:val>
            <c:numRef>
              <c:f>'Cryptococcus neoformans'!$C$2:$C$26</c:f>
              <c:numCache>
                <c:formatCode>General</c:formatCode>
                <c:ptCount val="25"/>
                <c:pt idx="0">
                  <c:v>5486</c:v>
                </c:pt>
                <c:pt idx="1">
                  <c:v>5486</c:v>
                </c:pt>
                <c:pt idx="2">
                  <c:v>5486</c:v>
                </c:pt>
                <c:pt idx="3">
                  <c:v>5486</c:v>
                </c:pt>
                <c:pt idx="4">
                  <c:v>5486</c:v>
                </c:pt>
                <c:pt idx="5">
                  <c:v>5486</c:v>
                </c:pt>
                <c:pt idx="6">
                  <c:v>5486</c:v>
                </c:pt>
                <c:pt idx="7">
                  <c:v>5486</c:v>
                </c:pt>
                <c:pt idx="8">
                  <c:v>5486</c:v>
                </c:pt>
                <c:pt idx="9">
                  <c:v>5486</c:v>
                </c:pt>
                <c:pt idx="10">
                  <c:v>5486</c:v>
                </c:pt>
                <c:pt idx="11">
                  <c:v>5486</c:v>
                </c:pt>
                <c:pt idx="12">
                  <c:v>5486</c:v>
                </c:pt>
                <c:pt idx="13">
                  <c:v>5486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</c:v>
                </c:pt>
                <c:pt idx="18">
                  <c:v>5486</c:v>
                </c:pt>
                <c:pt idx="19">
                  <c:v>5486</c:v>
                </c:pt>
                <c:pt idx="20">
                  <c:v>5486</c:v>
                </c:pt>
                <c:pt idx="21">
                  <c:v>5486</c:v>
                </c:pt>
                <c:pt idx="22">
                  <c:v>5486</c:v>
                </c:pt>
                <c:pt idx="23">
                  <c:v>5486</c:v>
                </c:pt>
                <c:pt idx="24">
                  <c:v>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7-2B4D-949D-FCFD267D4F62}"/>
            </c:ext>
          </c:extLst>
        </c:ser>
        <c:ser>
          <c:idx val="1"/>
          <c:order val="1"/>
          <c:tx>
            <c:v>Core duplicates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'Cryptococcus neoformans'!$B$2:$B$26</c:f>
              <c:strCache>
                <c:ptCount val="25"/>
                <c:pt idx="0">
                  <c:v>125.91</c:v>
                </c:pt>
                <c:pt idx="1">
                  <c:v>A1-35-8</c:v>
                </c:pt>
                <c:pt idx="2">
                  <c:v>A2-102-5</c:v>
                </c:pt>
                <c:pt idx="3">
                  <c:v>A5-35-17</c:v>
                </c:pt>
                <c:pt idx="4">
                  <c:v>AD2-60A</c:v>
                </c:pt>
                <c:pt idx="5">
                  <c:v>BK147</c:v>
                </c:pt>
                <c:pt idx="6">
                  <c:v>Br795</c:v>
                </c:pt>
                <c:pt idx="7">
                  <c:v>Bt1</c:v>
                </c:pt>
                <c:pt idx="8">
                  <c:v>Bt120</c:v>
                </c:pt>
                <c:pt idx="9">
                  <c:v>Bt15</c:v>
                </c:pt>
                <c:pt idx="10">
                  <c:v>Bt63</c:v>
                </c:pt>
                <c:pt idx="11">
                  <c:v>Bt85</c:v>
                </c:pt>
                <c:pt idx="12">
                  <c:v>C23</c:v>
                </c:pt>
                <c:pt idx="13">
                  <c:v>C45</c:v>
                </c:pt>
                <c:pt idx="14">
                  <c:v>C8</c:v>
                </c:pt>
                <c:pt idx="15">
                  <c:v>D17-1</c:v>
                </c:pt>
                <c:pt idx="16">
                  <c:v>Gb118</c:v>
                </c:pt>
                <c:pt idx="17">
                  <c:v>H99</c:v>
                </c:pt>
                <c:pt idx="18">
                  <c:v>KN99</c:v>
                </c:pt>
                <c:pt idx="19">
                  <c:v>MW-RSA1955</c:v>
                </c:pt>
                <c:pt idx="20">
                  <c:v>MW-RSA852</c:v>
                </c:pt>
                <c:pt idx="21">
                  <c:v>Tu295-1</c:v>
                </c:pt>
                <c:pt idx="22">
                  <c:v>Tu401-1</c:v>
                </c:pt>
                <c:pt idx="23">
                  <c:v>V2</c:v>
                </c:pt>
                <c:pt idx="24">
                  <c:v>Ze90-1</c:v>
                </c:pt>
              </c:strCache>
            </c:strRef>
          </c:cat>
          <c:val>
            <c:numRef>
              <c:f>'Cryptococcus neoformans'!$D$2:$D$26</c:f>
              <c:numCache>
                <c:formatCode>General</c:formatCode>
                <c:ptCount val="25"/>
                <c:pt idx="0">
                  <c:v>413</c:v>
                </c:pt>
                <c:pt idx="1">
                  <c:v>489</c:v>
                </c:pt>
                <c:pt idx="2">
                  <c:v>419</c:v>
                </c:pt>
                <c:pt idx="3">
                  <c:v>481</c:v>
                </c:pt>
                <c:pt idx="4">
                  <c:v>392</c:v>
                </c:pt>
                <c:pt idx="5">
                  <c:v>349</c:v>
                </c:pt>
                <c:pt idx="6">
                  <c:v>363</c:v>
                </c:pt>
                <c:pt idx="7">
                  <c:v>410</c:v>
                </c:pt>
                <c:pt idx="8">
                  <c:v>403</c:v>
                </c:pt>
                <c:pt idx="9">
                  <c:v>421</c:v>
                </c:pt>
                <c:pt idx="10">
                  <c:v>388</c:v>
                </c:pt>
                <c:pt idx="11">
                  <c:v>396</c:v>
                </c:pt>
                <c:pt idx="12">
                  <c:v>418</c:v>
                </c:pt>
                <c:pt idx="13">
                  <c:v>302</c:v>
                </c:pt>
                <c:pt idx="14">
                  <c:v>400</c:v>
                </c:pt>
                <c:pt idx="15">
                  <c:v>344</c:v>
                </c:pt>
                <c:pt idx="16">
                  <c:v>398</c:v>
                </c:pt>
                <c:pt idx="17">
                  <c:v>441</c:v>
                </c:pt>
                <c:pt idx="18">
                  <c:v>440</c:v>
                </c:pt>
                <c:pt idx="19">
                  <c:v>364</c:v>
                </c:pt>
                <c:pt idx="20">
                  <c:v>278</c:v>
                </c:pt>
                <c:pt idx="21">
                  <c:v>396</c:v>
                </c:pt>
                <c:pt idx="22">
                  <c:v>386</c:v>
                </c:pt>
                <c:pt idx="23">
                  <c:v>335</c:v>
                </c:pt>
                <c:pt idx="24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7-2B4D-949D-FCFD267D4F62}"/>
            </c:ext>
          </c:extLst>
        </c:ser>
        <c:ser>
          <c:idx val="2"/>
          <c:order val="2"/>
          <c:tx>
            <c:v>Accessory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'Cryptococcus neoformans'!$B$2:$B$26</c:f>
              <c:strCache>
                <c:ptCount val="25"/>
                <c:pt idx="0">
                  <c:v>125.91</c:v>
                </c:pt>
                <c:pt idx="1">
                  <c:v>A1-35-8</c:v>
                </c:pt>
                <c:pt idx="2">
                  <c:v>A2-102-5</c:v>
                </c:pt>
                <c:pt idx="3">
                  <c:v>A5-35-17</c:v>
                </c:pt>
                <c:pt idx="4">
                  <c:v>AD2-60A</c:v>
                </c:pt>
                <c:pt idx="5">
                  <c:v>BK147</c:v>
                </c:pt>
                <c:pt idx="6">
                  <c:v>Br795</c:v>
                </c:pt>
                <c:pt idx="7">
                  <c:v>Bt1</c:v>
                </c:pt>
                <c:pt idx="8">
                  <c:v>Bt120</c:v>
                </c:pt>
                <c:pt idx="9">
                  <c:v>Bt15</c:v>
                </c:pt>
                <c:pt idx="10">
                  <c:v>Bt63</c:v>
                </c:pt>
                <c:pt idx="11">
                  <c:v>Bt85</c:v>
                </c:pt>
                <c:pt idx="12">
                  <c:v>C23</c:v>
                </c:pt>
                <c:pt idx="13">
                  <c:v>C45</c:v>
                </c:pt>
                <c:pt idx="14">
                  <c:v>C8</c:v>
                </c:pt>
                <c:pt idx="15">
                  <c:v>D17-1</c:v>
                </c:pt>
                <c:pt idx="16">
                  <c:v>Gb118</c:v>
                </c:pt>
                <c:pt idx="17">
                  <c:v>H99</c:v>
                </c:pt>
                <c:pt idx="18">
                  <c:v>KN99</c:v>
                </c:pt>
                <c:pt idx="19">
                  <c:v>MW-RSA1955</c:v>
                </c:pt>
                <c:pt idx="20">
                  <c:v>MW-RSA852</c:v>
                </c:pt>
                <c:pt idx="21">
                  <c:v>Tu295-1</c:v>
                </c:pt>
                <c:pt idx="22">
                  <c:v>Tu401-1</c:v>
                </c:pt>
                <c:pt idx="23">
                  <c:v>V2</c:v>
                </c:pt>
                <c:pt idx="24">
                  <c:v>Ze90-1</c:v>
                </c:pt>
              </c:strCache>
            </c:strRef>
          </c:cat>
          <c:val>
            <c:numRef>
              <c:f>'Cryptococcus neoformans'!$E$2:$E$26</c:f>
              <c:numCache>
                <c:formatCode>General</c:formatCode>
                <c:ptCount val="25"/>
                <c:pt idx="0">
                  <c:v>1020</c:v>
                </c:pt>
                <c:pt idx="1">
                  <c:v>830</c:v>
                </c:pt>
                <c:pt idx="2">
                  <c:v>996</c:v>
                </c:pt>
                <c:pt idx="3">
                  <c:v>832</c:v>
                </c:pt>
                <c:pt idx="4">
                  <c:v>971</c:v>
                </c:pt>
                <c:pt idx="5">
                  <c:v>810</c:v>
                </c:pt>
                <c:pt idx="6">
                  <c:v>820</c:v>
                </c:pt>
                <c:pt idx="7">
                  <c:v>981</c:v>
                </c:pt>
                <c:pt idx="8">
                  <c:v>972</c:v>
                </c:pt>
                <c:pt idx="9">
                  <c:v>1015</c:v>
                </c:pt>
                <c:pt idx="10">
                  <c:v>1005</c:v>
                </c:pt>
                <c:pt idx="11">
                  <c:v>1002</c:v>
                </c:pt>
                <c:pt idx="12">
                  <c:v>1081</c:v>
                </c:pt>
                <c:pt idx="13">
                  <c:v>756</c:v>
                </c:pt>
                <c:pt idx="14">
                  <c:v>937</c:v>
                </c:pt>
                <c:pt idx="15">
                  <c:v>848</c:v>
                </c:pt>
                <c:pt idx="16">
                  <c:v>975</c:v>
                </c:pt>
                <c:pt idx="17">
                  <c:v>1149</c:v>
                </c:pt>
                <c:pt idx="18">
                  <c:v>1147</c:v>
                </c:pt>
                <c:pt idx="19">
                  <c:v>846</c:v>
                </c:pt>
                <c:pt idx="20">
                  <c:v>686</c:v>
                </c:pt>
                <c:pt idx="21">
                  <c:v>960</c:v>
                </c:pt>
                <c:pt idx="22">
                  <c:v>967</c:v>
                </c:pt>
                <c:pt idx="23">
                  <c:v>781</c:v>
                </c:pt>
                <c:pt idx="24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7-2B4D-949D-FCFD267D4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7136207"/>
        <c:axId val="1587276927"/>
      </c:barChart>
      <c:catAx>
        <c:axId val="158713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276927"/>
        <c:crosses val="autoZero"/>
        <c:auto val="1"/>
        <c:lblAlgn val="ctr"/>
        <c:lblOffset val="100"/>
        <c:noMultiLvlLbl val="0"/>
      </c:catAx>
      <c:valAx>
        <c:axId val="158727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13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Scaffolds</a:t>
            </a:r>
            <a:endParaRPr lang="en-I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584871990894797E-2"/>
                  <c:y val="-0.496328317075797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'Cryptococcus neoformans'!$F$2:$F$26</c:f>
              <c:numCache>
                <c:formatCode>General</c:formatCode>
                <c:ptCount val="25"/>
                <c:pt idx="0">
                  <c:v>1433</c:v>
                </c:pt>
                <c:pt idx="1">
                  <c:v>1319</c:v>
                </c:pt>
                <c:pt idx="2">
                  <c:v>1415</c:v>
                </c:pt>
                <c:pt idx="3">
                  <c:v>1313</c:v>
                </c:pt>
                <c:pt idx="4">
                  <c:v>1363</c:v>
                </c:pt>
                <c:pt idx="5">
                  <c:v>1159</c:v>
                </c:pt>
                <c:pt idx="6">
                  <c:v>1183</c:v>
                </c:pt>
                <c:pt idx="7">
                  <c:v>1391</c:v>
                </c:pt>
                <c:pt idx="8">
                  <c:v>1375</c:v>
                </c:pt>
                <c:pt idx="9">
                  <c:v>1436</c:v>
                </c:pt>
                <c:pt idx="10">
                  <c:v>1393</c:v>
                </c:pt>
                <c:pt idx="11">
                  <c:v>1398</c:v>
                </c:pt>
                <c:pt idx="12">
                  <c:v>1499</c:v>
                </c:pt>
                <c:pt idx="13">
                  <c:v>1058</c:v>
                </c:pt>
                <c:pt idx="14">
                  <c:v>1337</c:v>
                </c:pt>
                <c:pt idx="15">
                  <c:v>1192</c:v>
                </c:pt>
                <c:pt idx="16">
                  <c:v>1373</c:v>
                </c:pt>
                <c:pt idx="17">
                  <c:v>1590</c:v>
                </c:pt>
                <c:pt idx="18">
                  <c:v>1587</c:v>
                </c:pt>
                <c:pt idx="19">
                  <c:v>1210</c:v>
                </c:pt>
                <c:pt idx="20">
                  <c:v>964</c:v>
                </c:pt>
                <c:pt idx="21">
                  <c:v>1356</c:v>
                </c:pt>
                <c:pt idx="22">
                  <c:v>1353</c:v>
                </c:pt>
                <c:pt idx="23">
                  <c:v>1116</c:v>
                </c:pt>
                <c:pt idx="24">
                  <c:v>1278</c:v>
                </c:pt>
              </c:numCache>
            </c:numRef>
          </c:xVal>
          <c:yVal>
            <c:numRef>
              <c:f>'Cryptococcus neoformans'!$K$2:$K$26</c:f>
              <c:numCache>
                <c:formatCode>General</c:formatCode>
                <c:ptCount val="25"/>
                <c:pt idx="0">
                  <c:v>37</c:v>
                </c:pt>
                <c:pt idx="1">
                  <c:v>557</c:v>
                </c:pt>
                <c:pt idx="2">
                  <c:v>47</c:v>
                </c:pt>
                <c:pt idx="3">
                  <c:v>592</c:v>
                </c:pt>
                <c:pt idx="4">
                  <c:v>168</c:v>
                </c:pt>
                <c:pt idx="5">
                  <c:v>1201</c:v>
                </c:pt>
                <c:pt idx="6">
                  <c:v>625</c:v>
                </c:pt>
                <c:pt idx="7">
                  <c:v>52</c:v>
                </c:pt>
                <c:pt idx="8">
                  <c:v>31</c:v>
                </c:pt>
                <c:pt idx="9">
                  <c:v>33</c:v>
                </c:pt>
                <c:pt idx="10">
                  <c:v>53</c:v>
                </c:pt>
                <c:pt idx="11">
                  <c:v>39</c:v>
                </c:pt>
                <c:pt idx="12">
                  <c:v>107</c:v>
                </c:pt>
                <c:pt idx="13">
                  <c:v>164</c:v>
                </c:pt>
                <c:pt idx="14">
                  <c:v>158</c:v>
                </c:pt>
                <c:pt idx="15">
                  <c:v>537</c:v>
                </c:pt>
                <c:pt idx="16">
                  <c:v>68</c:v>
                </c:pt>
                <c:pt idx="17">
                  <c:v>15</c:v>
                </c:pt>
                <c:pt idx="18">
                  <c:v>15</c:v>
                </c:pt>
                <c:pt idx="19">
                  <c:v>487</c:v>
                </c:pt>
                <c:pt idx="20">
                  <c:v>574</c:v>
                </c:pt>
                <c:pt idx="21">
                  <c:v>120</c:v>
                </c:pt>
                <c:pt idx="22">
                  <c:v>49</c:v>
                </c:pt>
                <c:pt idx="23">
                  <c:v>669</c:v>
                </c:pt>
                <c:pt idx="24">
                  <c:v>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6-B642-B7E2-FDB26CBAB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67984"/>
        <c:axId val="220860896"/>
      </c:scatterChart>
      <c:valAx>
        <c:axId val="22056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0896"/>
        <c:crosses val="autoZero"/>
        <c:crossBetween val="midCat"/>
      </c:valAx>
      <c:valAx>
        <c:axId val="2208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Accessory genome size vs. N50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34082801899119"/>
                  <c:y val="5.54234828061807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'Cryptococcus neoformans'!$F$2:$F$26</c:f>
              <c:numCache>
                <c:formatCode>General</c:formatCode>
                <c:ptCount val="25"/>
                <c:pt idx="0">
                  <c:v>1433</c:v>
                </c:pt>
                <c:pt idx="1">
                  <c:v>1319</c:v>
                </c:pt>
                <c:pt idx="2">
                  <c:v>1415</c:v>
                </c:pt>
                <c:pt idx="3">
                  <c:v>1313</c:v>
                </c:pt>
                <c:pt idx="4">
                  <c:v>1363</c:v>
                </c:pt>
                <c:pt idx="5">
                  <c:v>1159</c:v>
                </c:pt>
                <c:pt idx="6">
                  <c:v>1183</c:v>
                </c:pt>
                <c:pt idx="7">
                  <c:v>1391</c:v>
                </c:pt>
                <c:pt idx="8">
                  <c:v>1375</c:v>
                </c:pt>
                <c:pt idx="9">
                  <c:v>1436</c:v>
                </c:pt>
                <c:pt idx="10">
                  <c:v>1393</c:v>
                </c:pt>
                <c:pt idx="11">
                  <c:v>1398</c:v>
                </c:pt>
                <c:pt idx="12">
                  <c:v>1499</c:v>
                </c:pt>
                <c:pt idx="13">
                  <c:v>1058</c:v>
                </c:pt>
                <c:pt idx="14">
                  <c:v>1337</c:v>
                </c:pt>
                <c:pt idx="15">
                  <c:v>1192</c:v>
                </c:pt>
                <c:pt idx="16">
                  <c:v>1373</c:v>
                </c:pt>
                <c:pt idx="17">
                  <c:v>1590</c:v>
                </c:pt>
                <c:pt idx="18">
                  <c:v>1587</c:v>
                </c:pt>
                <c:pt idx="19">
                  <c:v>1210</c:v>
                </c:pt>
                <c:pt idx="20">
                  <c:v>964</c:v>
                </c:pt>
                <c:pt idx="21">
                  <c:v>1356</c:v>
                </c:pt>
                <c:pt idx="22">
                  <c:v>1353</c:v>
                </c:pt>
                <c:pt idx="23">
                  <c:v>1116</c:v>
                </c:pt>
                <c:pt idx="24">
                  <c:v>1278</c:v>
                </c:pt>
              </c:numCache>
            </c:numRef>
          </c:xVal>
          <c:yVal>
            <c:numRef>
              <c:f>'Cryptococcus neoformans'!$J$2:$J$26</c:f>
              <c:numCache>
                <c:formatCode>0</c:formatCode>
                <c:ptCount val="25"/>
                <c:pt idx="0">
                  <c:v>836.74699999999996</c:v>
                </c:pt>
                <c:pt idx="1">
                  <c:v>154.75299999999999</c:v>
                </c:pt>
                <c:pt idx="2">
                  <c:v>869.87900000000002</c:v>
                </c:pt>
                <c:pt idx="3">
                  <c:v>167.87799999999999</c:v>
                </c:pt>
                <c:pt idx="4">
                  <c:v>730.97400000000005</c:v>
                </c:pt>
                <c:pt idx="5">
                  <c:v>127.19499999999999</c:v>
                </c:pt>
                <c:pt idx="6">
                  <c:v>162.77500000000001</c:v>
                </c:pt>
                <c:pt idx="7">
                  <c:v>770.39099999999996</c:v>
                </c:pt>
                <c:pt idx="8">
                  <c:v>1055.6010000000001</c:v>
                </c:pt>
                <c:pt idx="9">
                  <c:v>1109.8610000000001</c:v>
                </c:pt>
                <c:pt idx="10">
                  <c:v>775.30600000000004</c:v>
                </c:pt>
                <c:pt idx="11">
                  <c:v>948.33199999999999</c:v>
                </c:pt>
                <c:pt idx="12">
                  <c:v>747.81799999999998</c:v>
                </c:pt>
                <c:pt idx="13">
                  <c:v>93.454999999999998</c:v>
                </c:pt>
                <c:pt idx="14">
                  <c:v>573.45500000000004</c:v>
                </c:pt>
                <c:pt idx="15">
                  <c:v>163.066</c:v>
                </c:pt>
                <c:pt idx="16">
                  <c:v>782.51</c:v>
                </c:pt>
                <c:pt idx="17">
                  <c:v>1422.463</c:v>
                </c:pt>
                <c:pt idx="18">
                  <c:v>1422.463</c:v>
                </c:pt>
                <c:pt idx="19">
                  <c:v>162.16900000000001</c:v>
                </c:pt>
                <c:pt idx="20">
                  <c:v>70.790999999999997</c:v>
                </c:pt>
                <c:pt idx="21">
                  <c:v>794.62</c:v>
                </c:pt>
                <c:pt idx="22">
                  <c:v>846.90899999999999</c:v>
                </c:pt>
                <c:pt idx="23">
                  <c:v>112.02500000000001</c:v>
                </c:pt>
                <c:pt idx="24">
                  <c:v>464.54700000000003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E8-C94A-899D-C39DD995A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67984"/>
        <c:axId val="220860896"/>
      </c:scatterChart>
      <c:valAx>
        <c:axId val="22056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60896"/>
        <c:crosses val="autoZero"/>
        <c:crossBetween val="midCat"/>
      </c:valAx>
      <c:valAx>
        <c:axId val="2208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109</xdr:row>
      <xdr:rowOff>6350</xdr:rowOff>
    </xdr:from>
    <xdr:to>
      <xdr:col>18</xdr:col>
      <xdr:colOff>1155700</xdr:colOff>
      <xdr:row>133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EA7523-0831-8945-83A1-F503BDF97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546100</xdr:colOff>
      <xdr:row>135</xdr:row>
      <xdr:rowOff>190500</xdr:rowOff>
    </xdr:from>
    <xdr:to>
      <xdr:col>5</xdr:col>
      <xdr:colOff>114300</xdr:colOff>
      <xdr:row>157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841D81-01B9-C148-A03D-EEBF3864A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317501</xdr:colOff>
      <xdr:row>135</xdr:row>
      <xdr:rowOff>190500</xdr:rowOff>
    </xdr:from>
    <xdr:to>
      <xdr:col>10</xdr:col>
      <xdr:colOff>965201</xdr:colOff>
      <xdr:row>158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A30832-635F-B64F-B380-B9DD16309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165100</xdr:rowOff>
    </xdr:from>
    <xdr:to>
      <xdr:col>7</xdr:col>
      <xdr:colOff>101600</xdr:colOff>
      <xdr:row>69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D41211-29D3-7846-81EB-97C62D102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41</xdr:row>
      <xdr:rowOff>158750</xdr:rowOff>
    </xdr:from>
    <xdr:to>
      <xdr:col>17</xdr:col>
      <xdr:colOff>222250</xdr:colOff>
      <xdr:row>55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9A2685-F057-CE4F-AC30-48382B1C1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177800</xdr:colOff>
      <xdr:row>55</xdr:row>
      <xdr:rowOff>139700</xdr:rowOff>
    </xdr:from>
    <xdr:to>
      <xdr:col>17</xdr:col>
      <xdr:colOff>228600</xdr:colOff>
      <xdr:row>69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739E99-7E9A-EF4F-B167-7BA68C0C0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62346</xdr:colOff>
      <xdr:row>33</xdr:row>
      <xdr:rowOff>12700</xdr:rowOff>
    </xdr:from>
    <xdr:to>
      <xdr:col>7</xdr:col>
      <xdr:colOff>923637</xdr:colOff>
      <xdr:row>58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73CAE1-A05C-DC41-A2E2-E9CDD5897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1141557</xdr:colOff>
      <xdr:row>33</xdr:row>
      <xdr:rowOff>13853</xdr:rowOff>
    </xdr:from>
    <xdr:to>
      <xdr:col>18</xdr:col>
      <xdr:colOff>1270000</xdr:colOff>
      <xdr:row>51</xdr:row>
      <xdr:rowOff>144319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3C937A-9481-F94E-9F1E-72E5FCF77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53</xdr:row>
      <xdr:rowOff>0</xdr:rowOff>
    </xdr:from>
    <xdr:to>
      <xdr:col>18</xdr:col>
      <xdr:colOff>1311852</xdr:colOff>
      <xdr:row>71</xdr:row>
      <xdr:rowOff>130466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CC6EFA-ADC0-3647-82E8-B6917E028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24</xdr:row>
      <xdr:rowOff>101600</xdr:rowOff>
    </xdr:from>
    <xdr:to>
      <xdr:col>5</xdr:col>
      <xdr:colOff>1498600</xdr:colOff>
      <xdr:row>48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24</xdr:row>
      <xdr:rowOff>139700</xdr:rowOff>
    </xdr:from>
    <xdr:to>
      <xdr:col>15</xdr:col>
      <xdr:colOff>1270000</xdr:colOff>
      <xdr:row>44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6ED367-3D0C-5A47-9F69-B1EF0F343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45</xdr:row>
      <xdr:rowOff>25400</xdr:rowOff>
    </xdr:from>
    <xdr:to>
      <xdr:col>15</xdr:col>
      <xdr:colOff>1270000</xdr:colOff>
      <xdr:row>64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6C9B93-973A-5048-8008-A6AD3694C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i.org/10.1073/pnas.070129110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bioproject/75239" TargetMode="External"/><Relationship Id="rId13" Type="http://schemas.openxmlformats.org/officeDocument/2006/relationships/hyperlink" Target="https://www.ncbi.nlm.nih.gov/bioproject/75243" TargetMode="External"/><Relationship Id="rId18" Type="http://schemas.openxmlformats.org/officeDocument/2006/relationships/hyperlink" Target="https://www.ncbi.nlm.nih.gov/bioproject/75213" TargetMode="External"/><Relationship Id="rId3" Type="http://schemas.openxmlformats.org/officeDocument/2006/relationships/hyperlink" Target="https://www.ncbi.nlm.nih.gov/bioproject/200311" TargetMode="External"/><Relationship Id="rId21" Type="http://schemas.openxmlformats.org/officeDocument/2006/relationships/hyperlink" Target="https://dx.doi.org/10.1186%2Fgb-2007-8-4-r52" TargetMode="External"/><Relationship Id="rId7" Type="http://schemas.openxmlformats.org/officeDocument/2006/relationships/hyperlink" Target="https://www.ncbi.nlm.nih.gov/bioproject/75231" TargetMode="External"/><Relationship Id="rId12" Type="http://schemas.openxmlformats.org/officeDocument/2006/relationships/hyperlink" Target="https://www.ncbi.nlm.nih.gov/bioproject/75241" TargetMode="External"/><Relationship Id="rId17" Type="http://schemas.openxmlformats.org/officeDocument/2006/relationships/hyperlink" Target="https://www.ncbi.nlm.nih.gov/bioproject/75225" TargetMode="External"/><Relationship Id="rId2" Type="http://schemas.openxmlformats.org/officeDocument/2006/relationships/hyperlink" Target="https://www.ncbi.nlm.nih.gov/bioproject/PRJNA75221" TargetMode="External"/><Relationship Id="rId16" Type="http://schemas.openxmlformats.org/officeDocument/2006/relationships/hyperlink" Target="https://www.ncbi.nlm.nih.gov/bioproject/75225" TargetMode="External"/><Relationship Id="rId20" Type="http://schemas.openxmlformats.org/officeDocument/2006/relationships/hyperlink" Target="https://doi.org/10.1073/pnas.0401648101" TargetMode="External"/><Relationship Id="rId1" Type="http://schemas.openxmlformats.org/officeDocument/2006/relationships/hyperlink" Target="https://www.ncbi.nlm.nih.gov/bioproject/73979" TargetMode="External"/><Relationship Id="rId6" Type="http://schemas.openxmlformats.org/officeDocument/2006/relationships/hyperlink" Target="https://www.ncbi.nlm.nih.gov/bioproject/75217" TargetMode="External"/><Relationship Id="rId11" Type="http://schemas.openxmlformats.org/officeDocument/2006/relationships/hyperlink" Target="https://www.ncbi.nlm.nih.gov/bioproject/75237" TargetMode="External"/><Relationship Id="rId5" Type="http://schemas.openxmlformats.org/officeDocument/2006/relationships/hyperlink" Target="https://www.ncbi.nlm.nih.gov/bioproject/75211" TargetMode="External"/><Relationship Id="rId15" Type="http://schemas.openxmlformats.org/officeDocument/2006/relationships/hyperlink" Target="https://www.ncbi.nlm.nih.gov/bioproject/75247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www.ncbi.nlm.nih.gov/bioproject/75235" TargetMode="External"/><Relationship Id="rId19" Type="http://schemas.openxmlformats.org/officeDocument/2006/relationships/hyperlink" Target="https://www.ncbi.nlm.nih.gov/bioproject/75227" TargetMode="External"/><Relationship Id="rId4" Type="http://schemas.openxmlformats.org/officeDocument/2006/relationships/hyperlink" Target="https://www.ncbi.nlm.nih.gov/bioproject/120431" TargetMode="External"/><Relationship Id="rId9" Type="http://schemas.openxmlformats.org/officeDocument/2006/relationships/hyperlink" Target="https://www.ncbi.nlm.nih.gov/bioproject/75219" TargetMode="External"/><Relationship Id="rId14" Type="http://schemas.openxmlformats.org/officeDocument/2006/relationships/hyperlink" Target="https://www.ncbi.nlm.nih.gov/bioproject/75245" TargetMode="External"/><Relationship Id="rId22" Type="http://schemas.openxmlformats.org/officeDocument/2006/relationships/hyperlink" Target="https://www.ncbi.nlm.nih.gov/bioproject/PRJNA165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371/journal.pone.0019688" TargetMode="External"/><Relationship Id="rId2" Type="http://schemas.openxmlformats.org/officeDocument/2006/relationships/hyperlink" Target="https://doi.org/10.1371/journal.pone.0019688" TargetMode="External"/><Relationship Id="rId1" Type="http://schemas.openxmlformats.org/officeDocument/2006/relationships/hyperlink" Target="https://doi.org/10.1371/journal.pone.0019688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dx.doi.org/10.1128%2FIAI.71.9.4831-4841.200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oi.org/10.1038/nature04332" TargetMode="External"/><Relationship Id="rId1" Type="http://schemas.openxmlformats.org/officeDocument/2006/relationships/hyperlink" Target="https://doi.org/10.1371/journal.pgen.1000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7"/>
  <sheetViews>
    <sheetView topLeftCell="H1" zoomScale="73" zoomScaleNormal="73" workbookViewId="0">
      <selection activeCell="K104" sqref="K104:N104"/>
    </sheetView>
  </sheetViews>
  <sheetFormatPr baseColWidth="10" defaultRowHeight="16" x14ac:dyDescent="0.2"/>
  <cols>
    <col min="1" max="1" width="22.6640625" bestFit="1" customWidth="1"/>
    <col min="2" max="2" width="14.1640625" customWidth="1"/>
    <col min="3" max="3" width="10.1640625" bestFit="1" customWidth="1"/>
    <col min="4" max="6" width="20.5" customWidth="1"/>
    <col min="7" max="7" width="10.6640625" bestFit="1" customWidth="1"/>
    <col min="8" max="8" width="14.33203125" bestFit="1" customWidth="1"/>
    <col min="9" max="9" width="17.1640625" bestFit="1" customWidth="1"/>
    <col min="10" max="10" width="22.83203125" customWidth="1"/>
    <col min="11" max="11" width="17.83203125" customWidth="1"/>
    <col min="12" max="12" width="19.1640625" customWidth="1"/>
    <col min="13" max="13" width="21.5" customWidth="1"/>
    <col min="14" max="14" width="17.5" customWidth="1"/>
    <col min="15" max="15" width="6" customWidth="1"/>
    <col min="16" max="16" width="9.33203125" customWidth="1"/>
    <col min="17" max="17" width="14.33203125" customWidth="1"/>
    <col min="18" max="18" width="15.1640625" customWidth="1"/>
    <col min="19" max="19" width="27.6640625" customWidth="1"/>
    <col min="21" max="21" width="28.1640625" customWidth="1"/>
    <col min="22" max="22" width="33.5" customWidth="1"/>
  </cols>
  <sheetData>
    <row r="1" spans="1:22" s="1" customFormat="1" x14ac:dyDescent="0.2">
      <c r="A1" s="1" t="s">
        <v>232</v>
      </c>
      <c r="B1" s="1" t="s">
        <v>0</v>
      </c>
      <c r="C1" s="1" t="s">
        <v>367</v>
      </c>
      <c r="D1" s="1" t="s">
        <v>378</v>
      </c>
      <c r="E1" s="1" t="s">
        <v>380</v>
      </c>
      <c r="F1" s="1" t="s">
        <v>409</v>
      </c>
      <c r="G1" s="1" t="s">
        <v>229</v>
      </c>
      <c r="H1" s="1" t="s">
        <v>225</v>
      </c>
      <c r="I1" s="1" t="s">
        <v>230</v>
      </c>
      <c r="J1" s="1" t="s">
        <v>410</v>
      </c>
      <c r="K1" s="1" t="s">
        <v>408</v>
      </c>
      <c r="L1" s="1" t="s">
        <v>412</v>
      </c>
      <c r="M1" s="1" t="s">
        <v>413</v>
      </c>
      <c r="N1" s="1" t="s">
        <v>414</v>
      </c>
      <c r="O1" s="1" t="s">
        <v>226</v>
      </c>
      <c r="P1" s="1" t="s">
        <v>95</v>
      </c>
      <c r="Q1" s="2" t="s">
        <v>188</v>
      </c>
      <c r="R1" s="1" t="s">
        <v>96</v>
      </c>
      <c r="S1" s="1" t="s">
        <v>370</v>
      </c>
      <c r="T1" s="1" t="s">
        <v>181</v>
      </c>
      <c r="U1" s="1" t="s">
        <v>215</v>
      </c>
      <c r="V1" s="1" t="s">
        <v>227</v>
      </c>
    </row>
    <row r="2" spans="1:22" x14ac:dyDescent="0.2">
      <c r="A2" s="3" t="s">
        <v>368</v>
      </c>
      <c r="B2" t="s">
        <v>369</v>
      </c>
      <c r="C2" s="26">
        <v>4900</v>
      </c>
      <c r="D2" s="30">
        <v>294</v>
      </c>
      <c r="E2" s="31">
        <v>500</v>
      </c>
      <c r="F2" s="31">
        <f>D2+E2</f>
        <v>794</v>
      </c>
      <c r="G2">
        <v>5694</v>
      </c>
      <c r="H2">
        <v>5700</v>
      </c>
      <c r="I2">
        <v>11.7</v>
      </c>
      <c r="J2">
        <v>776</v>
      </c>
      <c r="K2">
        <v>31</v>
      </c>
      <c r="L2" s="5">
        <v>98.4</v>
      </c>
      <c r="M2" s="5">
        <v>1.2</v>
      </c>
      <c r="N2" s="5">
        <v>0.4</v>
      </c>
      <c r="O2" t="s">
        <v>228</v>
      </c>
      <c r="P2" t="s">
        <v>99</v>
      </c>
      <c r="Q2" t="s">
        <v>190</v>
      </c>
      <c r="R2" t="s">
        <v>107</v>
      </c>
      <c r="S2" t="s">
        <v>99</v>
      </c>
      <c r="T2" t="s">
        <v>104</v>
      </c>
      <c r="U2" t="s">
        <v>104</v>
      </c>
      <c r="V2" t="s">
        <v>383</v>
      </c>
    </row>
    <row r="3" spans="1:22" x14ac:dyDescent="0.2">
      <c r="A3" s="3" t="s">
        <v>368</v>
      </c>
      <c r="B3" t="s">
        <v>102</v>
      </c>
      <c r="C3" s="26">
        <v>4900</v>
      </c>
      <c r="D3" s="30">
        <v>277</v>
      </c>
      <c r="E3" s="31">
        <v>514</v>
      </c>
      <c r="F3" s="31">
        <f t="shared" ref="F3:F66" si="0">D3+E3</f>
        <v>791</v>
      </c>
      <c r="G3">
        <v>5691</v>
      </c>
      <c r="H3">
        <v>5698</v>
      </c>
      <c r="I3" s="11">
        <v>11.737</v>
      </c>
      <c r="J3" s="42">
        <v>114</v>
      </c>
      <c r="K3">
        <v>17</v>
      </c>
      <c r="L3" s="5">
        <v>98.3</v>
      </c>
      <c r="M3" s="5">
        <v>1.3</v>
      </c>
      <c r="N3" s="5">
        <v>0.4</v>
      </c>
      <c r="O3" t="s">
        <v>228</v>
      </c>
      <c r="P3" t="s">
        <v>97</v>
      </c>
      <c r="Q3" t="s">
        <v>190</v>
      </c>
      <c r="R3" t="s">
        <v>107</v>
      </c>
      <c r="S3" t="s">
        <v>99</v>
      </c>
      <c r="T3" t="s">
        <v>104</v>
      </c>
      <c r="U3" t="s">
        <v>103</v>
      </c>
      <c r="V3" t="s">
        <v>381</v>
      </c>
    </row>
    <row r="4" spans="1:22" x14ac:dyDescent="0.2">
      <c r="A4" s="3" t="s">
        <v>368</v>
      </c>
      <c r="B4" t="s">
        <v>411</v>
      </c>
      <c r="C4" s="26">
        <v>4900</v>
      </c>
      <c r="D4" s="30">
        <v>282</v>
      </c>
      <c r="E4" s="31">
        <v>569</v>
      </c>
      <c r="F4" s="31">
        <f t="shared" si="0"/>
        <v>851</v>
      </c>
      <c r="G4">
        <v>5751</v>
      </c>
      <c r="H4">
        <v>5757</v>
      </c>
      <c r="I4" s="12">
        <v>11.9459</v>
      </c>
      <c r="J4" s="36">
        <v>905</v>
      </c>
      <c r="K4">
        <v>17</v>
      </c>
      <c r="L4" s="5">
        <v>98.4</v>
      </c>
      <c r="M4" s="5">
        <v>1.2</v>
      </c>
      <c r="N4" s="5">
        <v>0.4</v>
      </c>
      <c r="O4" t="s">
        <v>228</v>
      </c>
      <c r="P4" t="s">
        <v>99</v>
      </c>
      <c r="Q4" t="s">
        <v>190</v>
      </c>
      <c r="R4" t="s">
        <v>101</v>
      </c>
      <c r="S4" t="s">
        <v>107</v>
      </c>
      <c r="T4" t="s">
        <v>100</v>
      </c>
      <c r="U4" t="s">
        <v>119</v>
      </c>
      <c r="V4" t="s">
        <v>382</v>
      </c>
    </row>
    <row r="5" spans="1:22" s="16" customFormat="1" x14ac:dyDescent="0.2">
      <c r="A5" s="15" t="s">
        <v>368</v>
      </c>
      <c r="B5" s="16" t="s">
        <v>93</v>
      </c>
      <c r="C5" s="26">
        <v>4900</v>
      </c>
      <c r="D5" s="30">
        <v>305</v>
      </c>
      <c r="E5" s="31">
        <v>610</v>
      </c>
      <c r="F5" s="31">
        <f t="shared" si="0"/>
        <v>915</v>
      </c>
      <c r="G5" s="16">
        <v>5815</v>
      </c>
      <c r="H5" s="16">
        <v>5822</v>
      </c>
      <c r="I5" s="20">
        <v>12.16</v>
      </c>
      <c r="J5" s="37">
        <v>924</v>
      </c>
      <c r="K5" s="16">
        <v>16</v>
      </c>
      <c r="L5" s="17">
        <v>98.7</v>
      </c>
      <c r="M5" s="17">
        <v>1.1000000000000001</v>
      </c>
      <c r="N5" s="17">
        <v>0.2</v>
      </c>
      <c r="O5" s="16" t="s">
        <v>228</v>
      </c>
      <c r="P5" s="16" t="s">
        <v>97</v>
      </c>
      <c r="Q5" s="16" t="s">
        <v>190</v>
      </c>
      <c r="R5" s="16" t="s">
        <v>101</v>
      </c>
      <c r="S5" s="16" t="s">
        <v>371</v>
      </c>
      <c r="T5" s="16" t="s">
        <v>100</v>
      </c>
      <c r="U5" s="16" t="s">
        <v>119</v>
      </c>
      <c r="V5" s="16" t="s">
        <v>384</v>
      </c>
    </row>
    <row r="6" spans="1:22" x14ac:dyDescent="0.2">
      <c r="A6" s="3" t="s">
        <v>368</v>
      </c>
      <c r="B6" t="s">
        <v>105</v>
      </c>
      <c r="C6" s="26">
        <v>4900</v>
      </c>
      <c r="D6" s="30">
        <v>289</v>
      </c>
      <c r="E6" s="31">
        <v>575</v>
      </c>
      <c r="F6" s="31">
        <f t="shared" si="0"/>
        <v>864</v>
      </c>
      <c r="G6">
        <v>5764</v>
      </c>
      <c r="H6">
        <v>5771</v>
      </c>
      <c r="I6" s="12">
        <v>12.1479</v>
      </c>
      <c r="J6" s="36">
        <v>923</v>
      </c>
      <c r="K6">
        <v>17</v>
      </c>
      <c r="L6" s="5">
        <v>98.7</v>
      </c>
      <c r="M6" s="5">
        <v>1.1000000000000001</v>
      </c>
      <c r="N6" s="5">
        <v>0.2</v>
      </c>
      <c r="O6" t="s">
        <v>228</v>
      </c>
      <c r="P6" t="s">
        <v>99</v>
      </c>
      <c r="Q6" t="s">
        <v>190</v>
      </c>
      <c r="R6" t="s">
        <v>101</v>
      </c>
      <c r="S6" t="s">
        <v>114</v>
      </c>
      <c r="T6" t="s">
        <v>100</v>
      </c>
      <c r="U6" t="s">
        <v>119</v>
      </c>
      <c r="V6" s="4" t="s">
        <v>388</v>
      </c>
    </row>
    <row r="7" spans="1:22" x14ac:dyDescent="0.2">
      <c r="A7" s="3" t="s">
        <v>368</v>
      </c>
      <c r="B7" t="s">
        <v>34</v>
      </c>
      <c r="C7" s="26">
        <v>4900</v>
      </c>
      <c r="D7" s="30">
        <v>278</v>
      </c>
      <c r="E7" s="31">
        <v>489</v>
      </c>
      <c r="F7" s="31">
        <f t="shared" si="0"/>
        <v>767</v>
      </c>
      <c r="G7">
        <v>5667</v>
      </c>
      <c r="H7">
        <v>5673</v>
      </c>
      <c r="I7" s="12">
        <v>11.8576</v>
      </c>
      <c r="J7" s="38">
        <v>105.033</v>
      </c>
      <c r="K7">
        <v>18</v>
      </c>
      <c r="L7" s="5">
        <v>98.5</v>
      </c>
      <c r="M7" s="5">
        <v>1.2</v>
      </c>
      <c r="N7" s="5">
        <v>0.3</v>
      </c>
      <c r="O7" t="s">
        <v>228</v>
      </c>
      <c r="P7" t="s">
        <v>121</v>
      </c>
      <c r="Q7" t="s">
        <v>190</v>
      </c>
      <c r="R7" t="s">
        <v>107</v>
      </c>
      <c r="S7" t="s">
        <v>99</v>
      </c>
      <c r="T7" t="s">
        <v>110</v>
      </c>
      <c r="U7" t="s">
        <v>110</v>
      </c>
      <c r="V7" t="s">
        <v>386</v>
      </c>
    </row>
    <row r="8" spans="1:22" x14ac:dyDescent="0.2">
      <c r="A8" s="3" t="s">
        <v>368</v>
      </c>
      <c r="B8" t="s">
        <v>35</v>
      </c>
      <c r="C8" s="26">
        <v>4900</v>
      </c>
      <c r="D8" s="30">
        <v>280</v>
      </c>
      <c r="E8" s="31">
        <v>569</v>
      </c>
      <c r="F8" s="31">
        <f t="shared" si="0"/>
        <v>849</v>
      </c>
      <c r="G8">
        <v>5749</v>
      </c>
      <c r="H8">
        <v>5758</v>
      </c>
      <c r="I8" s="12">
        <v>12.468400000000001</v>
      </c>
      <c r="J8" s="38">
        <v>128.49600000000001</v>
      </c>
      <c r="K8">
        <v>18</v>
      </c>
      <c r="L8" s="5">
        <v>98.7</v>
      </c>
      <c r="M8" s="5">
        <v>1.1000000000000001</v>
      </c>
      <c r="N8" s="5">
        <v>0.2</v>
      </c>
      <c r="O8" t="s">
        <v>228</v>
      </c>
      <c r="P8" t="s">
        <v>122</v>
      </c>
      <c r="Q8" t="s">
        <v>190</v>
      </c>
      <c r="R8" t="s">
        <v>101</v>
      </c>
      <c r="S8" t="s">
        <v>186</v>
      </c>
      <c r="T8" t="s">
        <v>110</v>
      </c>
      <c r="U8" t="s">
        <v>110</v>
      </c>
      <c r="V8" t="s">
        <v>386</v>
      </c>
    </row>
    <row r="9" spans="1:22" x14ac:dyDescent="0.2">
      <c r="A9" s="3" t="s">
        <v>368</v>
      </c>
      <c r="B9" t="s">
        <v>36</v>
      </c>
      <c r="C9" s="26">
        <v>4900</v>
      </c>
      <c r="D9" s="30">
        <v>270</v>
      </c>
      <c r="E9" s="31">
        <v>650</v>
      </c>
      <c r="F9" s="31">
        <f t="shared" si="0"/>
        <v>920</v>
      </c>
      <c r="G9">
        <v>5820</v>
      </c>
      <c r="H9">
        <v>5826</v>
      </c>
      <c r="I9" s="12">
        <v>13.083299999999999</v>
      </c>
      <c r="J9" s="38">
        <v>133.04499999999999</v>
      </c>
      <c r="K9">
        <v>18</v>
      </c>
      <c r="L9" s="5">
        <v>98.7</v>
      </c>
      <c r="M9" s="5">
        <v>1.1000000000000001</v>
      </c>
      <c r="N9" s="5">
        <v>0.2</v>
      </c>
      <c r="O9" t="s">
        <v>228</v>
      </c>
      <c r="P9" t="s">
        <v>123</v>
      </c>
      <c r="Q9" t="s">
        <v>190</v>
      </c>
      <c r="R9" t="s">
        <v>107</v>
      </c>
      <c r="S9" t="s">
        <v>99</v>
      </c>
      <c r="T9" t="s">
        <v>183</v>
      </c>
      <c r="U9" t="s">
        <v>111</v>
      </c>
      <c r="V9" t="s">
        <v>386</v>
      </c>
    </row>
    <row r="10" spans="1:22" x14ac:dyDescent="0.2">
      <c r="A10" s="3" t="s">
        <v>368</v>
      </c>
      <c r="B10" t="s">
        <v>37</v>
      </c>
      <c r="C10" s="26">
        <v>4900</v>
      </c>
      <c r="D10" s="30">
        <v>277</v>
      </c>
      <c r="E10" s="31">
        <v>564</v>
      </c>
      <c r="F10" s="31">
        <f t="shared" si="0"/>
        <v>841</v>
      </c>
      <c r="G10">
        <v>5741</v>
      </c>
      <c r="H10">
        <v>5749</v>
      </c>
      <c r="I10" s="12">
        <v>12.1187</v>
      </c>
      <c r="J10" s="38">
        <v>114.878</v>
      </c>
      <c r="K10">
        <v>18</v>
      </c>
      <c r="L10" s="5">
        <v>98.6</v>
      </c>
      <c r="M10" s="5">
        <v>1.1000000000000001</v>
      </c>
      <c r="N10" s="5">
        <v>0.3</v>
      </c>
      <c r="O10" t="s">
        <v>228</v>
      </c>
      <c r="P10" t="s">
        <v>122</v>
      </c>
      <c r="Q10" t="s">
        <v>190</v>
      </c>
      <c r="R10" t="s">
        <v>101</v>
      </c>
      <c r="S10" t="s">
        <v>107</v>
      </c>
      <c r="T10" t="s">
        <v>110</v>
      </c>
      <c r="U10" t="s">
        <v>110</v>
      </c>
      <c r="V10" t="s">
        <v>386</v>
      </c>
    </row>
    <row r="11" spans="1:22" x14ac:dyDescent="0.2">
      <c r="A11" s="3" t="s">
        <v>368</v>
      </c>
      <c r="B11" t="s">
        <v>38</v>
      </c>
      <c r="C11" s="26">
        <v>4900</v>
      </c>
      <c r="D11" s="30">
        <v>279</v>
      </c>
      <c r="E11" s="31">
        <v>615</v>
      </c>
      <c r="F11" s="31">
        <f t="shared" si="0"/>
        <v>894</v>
      </c>
      <c r="G11">
        <v>5794</v>
      </c>
      <c r="H11">
        <v>5801</v>
      </c>
      <c r="I11" s="12">
        <v>12.906499999999999</v>
      </c>
      <c r="J11" s="38">
        <v>33.308</v>
      </c>
      <c r="K11">
        <v>18</v>
      </c>
      <c r="L11" s="5">
        <v>98.7</v>
      </c>
      <c r="M11" s="5">
        <v>1.1000000000000001</v>
      </c>
      <c r="N11" s="5">
        <v>0.2</v>
      </c>
      <c r="O11" t="s">
        <v>228</v>
      </c>
      <c r="P11" t="s">
        <v>124</v>
      </c>
      <c r="Q11" t="s">
        <v>190</v>
      </c>
      <c r="R11" t="s">
        <v>101</v>
      </c>
      <c r="S11" t="s">
        <v>107</v>
      </c>
      <c r="T11" t="s">
        <v>110</v>
      </c>
      <c r="U11" t="s">
        <v>110</v>
      </c>
      <c r="V11" t="s">
        <v>386</v>
      </c>
    </row>
    <row r="12" spans="1:22" x14ac:dyDescent="0.2">
      <c r="A12" s="3" t="s">
        <v>368</v>
      </c>
      <c r="B12" t="s">
        <v>39</v>
      </c>
      <c r="C12" s="26">
        <v>4900</v>
      </c>
      <c r="D12" s="30">
        <v>272</v>
      </c>
      <c r="E12" s="31">
        <v>554</v>
      </c>
      <c r="F12" s="31">
        <f t="shared" si="0"/>
        <v>826</v>
      </c>
      <c r="G12">
        <v>5726</v>
      </c>
      <c r="H12">
        <v>5732</v>
      </c>
      <c r="I12" s="12">
        <v>12.3011</v>
      </c>
      <c r="J12" s="38">
        <v>94.370999999999995</v>
      </c>
      <c r="K12">
        <v>18</v>
      </c>
      <c r="L12" s="5">
        <v>98.6</v>
      </c>
      <c r="M12" s="5">
        <v>1.2</v>
      </c>
      <c r="N12" s="5">
        <v>0.2</v>
      </c>
      <c r="O12" t="s">
        <v>228</v>
      </c>
      <c r="P12" t="s">
        <v>124</v>
      </c>
      <c r="Q12" t="s">
        <v>190</v>
      </c>
      <c r="R12" t="s">
        <v>101</v>
      </c>
      <c r="S12" t="s">
        <v>107</v>
      </c>
      <c r="T12" t="s">
        <v>110</v>
      </c>
      <c r="U12" t="s">
        <v>110</v>
      </c>
      <c r="V12" t="s">
        <v>386</v>
      </c>
    </row>
    <row r="13" spans="1:22" x14ac:dyDescent="0.2">
      <c r="A13" s="3" t="s">
        <v>368</v>
      </c>
      <c r="B13" t="s">
        <v>40</v>
      </c>
      <c r="C13" s="26">
        <v>4900</v>
      </c>
      <c r="D13" s="30">
        <v>277</v>
      </c>
      <c r="E13" s="31">
        <v>575</v>
      </c>
      <c r="F13" s="31">
        <f t="shared" si="0"/>
        <v>852</v>
      </c>
      <c r="G13">
        <v>5752</v>
      </c>
      <c r="H13">
        <v>5758</v>
      </c>
      <c r="I13" s="12">
        <v>12.5098</v>
      </c>
      <c r="J13" s="38">
        <v>136.14500000000001</v>
      </c>
      <c r="K13">
        <v>18</v>
      </c>
      <c r="L13" s="5">
        <v>98.6</v>
      </c>
      <c r="M13" s="5">
        <v>1.2</v>
      </c>
      <c r="N13" s="5">
        <v>0.2</v>
      </c>
      <c r="O13" t="s">
        <v>228</v>
      </c>
      <c r="P13" t="s">
        <v>124</v>
      </c>
      <c r="Q13" t="s">
        <v>190</v>
      </c>
      <c r="R13" t="s">
        <v>101</v>
      </c>
      <c r="S13" t="s">
        <v>107</v>
      </c>
      <c r="T13" t="s">
        <v>110</v>
      </c>
      <c r="U13" t="s">
        <v>110</v>
      </c>
      <c r="V13" t="s">
        <v>386</v>
      </c>
    </row>
    <row r="14" spans="1:22" x14ac:dyDescent="0.2">
      <c r="A14" s="3" t="s">
        <v>368</v>
      </c>
      <c r="B14" t="s">
        <v>41</v>
      </c>
      <c r="C14" s="26">
        <v>4900</v>
      </c>
      <c r="D14" s="30">
        <v>292</v>
      </c>
      <c r="E14" s="31">
        <v>661</v>
      </c>
      <c r="F14" s="31">
        <f t="shared" si="0"/>
        <v>953</v>
      </c>
      <c r="G14">
        <v>5853</v>
      </c>
      <c r="H14">
        <v>5859</v>
      </c>
      <c r="I14" s="12">
        <v>13.0594</v>
      </c>
      <c r="J14" s="38">
        <v>141.166</v>
      </c>
      <c r="K14">
        <v>18</v>
      </c>
      <c r="L14" s="5">
        <v>98.6</v>
      </c>
      <c r="M14" s="5">
        <v>1.1000000000000001</v>
      </c>
      <c r="N14" s="5">
        <v>0.3</v>
      </c>
      <c r="O14" t="s">
        <v>228</v>
      </c>
      <c r="P14" t="s">
        <v>124</v>
      </c>
      <c r="Q14" t="s">
        <v>190</v>
      </c>
      <c r="R14" t="s">
        <v>101</v>
      </c>
      <c r="S14" t="s">
        <v>186</v>
      </c>
      <c r="T14" t="s">
        <v>110</v>
      </c>
      <c r="U14" t="s">
        <v>110</v>
      </c>
      <c r="V14" t="s">
        <v>386</v>
      </c>
    </row>
    <row r="15" spans="1:22" x14ac:dyDescent="0.2">
      <c r="A15" s="3" t="s">
        <v>368</v>
      </c>
      <c r="B15" t="s">
        <v>42</v>
      </c>
      <c r="C15" s="26">
        <v>4900</v>
      </c>
      <c r="D15" s="30">
        <v>267</v>
      </c>
      <c r="E15" s="31">
        <v>533</v>
      </c>
      <c r="F15" s="31">
        <f t="shared" si="0"/>
        <v>800</v>
      </c>
      <c r="G15">
        <v>5700</v>
      </c>
      <c r="H15">
        <v>5706</v>
      </c>
      <c r="I15" s="12">
        <v>12.1747</v>
      </c>
      <c r="J15" s="38">
        <v>153.62</v>
      </c>
      <c r="K15">
        <v>18</v>
      </c>
      <c r="L15" s="5">
        <v>98.7</v>
      </c>
      <c r="M15" s="5">
        <v>1.1000000000000001</v>
      </c>
      <c r="N15" s="5">
        <v>0.2</v>
      </c>
      <c r="O15" t="s">
        <v>228</v>
      </c>
      <c r="P15" t="s">
        <v>125</v>
      </c>
      <c r="Q15" t="s">
        <v>190</v>
      </c>
      <c r="R15" t="s">
        <v>107</v>
      </c>
      <c r="S15" t="s">
        <v>99</v>
      </c>
      <c r="T15" t="s">
        <v>185</v>
      </c>
      <c r="U15" t="s">
        <v>108</v>
      </c>
      <c r="V15" t="s">
        <v>386</v>
      </c>
    </row>
    <row r="16" spans="1:22" x14ac:dyDescent="0.2">
      <c r="A16" s="3" t="s">
        <v>368</v>
      </c>
      <c r="B16" t="s">
        <v>43</v>
      </c>
      <c r="C16" s="26">
        <v>4900</v>
      </c>
      <c r="D16" s="30">
        <v>267</v>
      </c>
      <c r="E16" s="31">
        <v>604</v>
      </c>
      <c r="F16" s="31">
        <f t="shared" si="0"/>
        <v>871</v>
      </c>
      <c r="G16">
        <v>5771</v>
      </c>
      <c r="H16">
        <v>5777</v>
      </c>
      <c r="I16" s="12">
        <v>12.6675</v>
      </c>
      <c r="J16" s="38">
        <v>106.871</v>
      </c>
      <c r="K16">
        <v>18</v>
      </c>
      <c r="L16" s="5">
        <v>98.7</v>
      </c>
      <c r="M16" s="5">
        <v>1.1000000000000001</v>
      </c>
      <c r="N16" s="5">
        <v>0.2</v>
      </c>
      <c r="O16" t="s">
        <v>228</v>
      </c>
      <c r="P16" t="s">
        <v>126</v>
      </c>
      <c r="Q16" t="s">
        <v>190</v>
      </c>
      <c r="R16" t="s">
        <v>107</v>
      </c>
      <c r="S16" t="s">
        <v>99</v>
      </c>
      <c r="T16" t="s">
        <v>185</v>
      </c>
      <c r="U16" t="s">
        <v>108</v>
      </c>
      <c r="V16" t="s">
        <v>386</v>
      </c>
    </row>
    <row r="17" spans="1:22" x14ac:dyDescent="0.2">
      <c r="A17" s="3" t="s">
        <v>368</v>
      </c>
      <c r="B17" t="s">
        <v>44</v>
      </c>
      <c r="C17" s="26">
        <v>4900</v>
      </c>
      <c r="D17" s="30">
        <v>281</v>
      </c>
      <c r="E17" s="31">
        <v>578</v>
      </c>
      <c r="F17" s="31">
        <f t="shared" si="0"/>
        <v>859</v>
      </c>
      <c r="G17">
        <v>5759</v>
      </c>
      <c r="H17">
        <v>5765</v>
      </c>
      <c r="I17" s="12">
        <v>12.5207</v>
      </c>
      <c r="J17" s="38">
        <v>85.126999999999995</v>
      </c>
      <c r="K17">
        <v>17</v>
      </c>
      <c r="L17" s="5">
        <v>98.7</v>
      </c>
      <c r="M17" s="5">
        <v>1.1000000000000001</v>
      </c>
      <c r="N17" s="5">
        <v>0.2</v>
      </c>
      <c r="O17" t="s">
        <v>228</v>
      </c>
      <c r="P17" t="s">
        <v>106</v>
      </c>
      <c r="Q17" t="s">
        <v>190</v>
      </c>
      <c r="R17" t="s">
        <v>114</v>
      </c>
      <c r="S17" t="s">
        <v>99</v>
      </c>
      <c r="T17" t="s">
        <v>104</v>
      </c>
      <c r="U17" t="s">
        <v>104</v>
      </c>
      <c r="V17" t="s">
        <v>386</v>
      </c>
    </row>
    <row r="18" spans="1:22" x14ac:dyDescent="0.2">
      <c r="A18" s="3" t="s">
        <v>368</v>
      </c>
      <c r="B18" t="s">
        <v>45</v>
      </c>
      <c r="C18" s="26">
        <v>4900</v>
      </c>
      <c r="D18" s="30">
        <v>276</v>
      </c>
      <c r="E18" s="31">
        <v>563</v>
      </c>
      <c r="F18" s="31">
        <f t="shared" si="0"/>
        <v>839</v>
      </c>
      <c r="G18">
        <v>5739</v>
      </c>
      <c r="H18">
        <v>5745</v>
      </c>
      <c r="I18" s="12">
        <v>12.4871</v>
      </c>
      <c r="J18" s="38">
        <v>109.928</v>
      </c>
      <c r="K18">
        <v>18</v>
      </c>
      <c r="L18" s="5">
        <v>98.7</v>
      </c>
      <c r="M18" s="5">
        <v>1.1000000000000001</v>
      </c>
      <c r="N18" s="5">
        <v>0.2</v>
      </c>
      <c r="O18" t="s">
        <v>228</v>
      </c>
      <c r="P18" t="s">
        <v>99</v>
      </c>
      <c r="Q18" t="s">
        <v>190</v>
      </c>
      <c r="R18" t="s">
        <v>107</v>
      </c>
      <c r="S18" t="s">
        <v>99</v>
      </c>
      <c r="T18" t="s">
        <v>185</v>
      </c>
      <c r="U18" t="s">
        <v>127</v>
      </c>
      <c r="V18" t="s">
        <v>386</v>
      </c>
    </row>
    <row r="19" spans="1:22" x14ac:dyDescent="0.2">
      <c r="A19" s="3" t="s">
        <v>368</v>
      </c>
      <c r="B19" t="s">
        <v>46</v>
      </c>
      <c r="C19" s="26">
        <v>4900</v>
      </c>
      <c r="D19" s="30">
        <v>281</v>
      </c>
      <c r="E19" s="31">
        <v>576</v>
      </c>
      <c r="F19" s="31">
        <f t="shared" si="0"/>
        <v>857</v>
      </c>
      <c r="G19">
        <v>5757</v>
      </c>
      <c r="H19">
        <v>5763</v>
      </c>
      <c r="I19" s="12">
        <v>12.567500000000001</v>
      </c>
      <c r="J19" s="38">
        <v>109.861</v>
      </c>
      <c r="K19">
        <v>17</v>
      </c>
      <c r="L19" s="5">
        <v>98.5</v>
      </c>
      <c r="M19" s="5">
        <v>1.2</v>
      </c>
      <c r="N19" s="5">
        <v>0.3</v>
      </c>
      <c r="O19" t="s">
        <v>228</v>
      </c>
      <c r="P19" t="s">
        <v>128</v>
      </c>
      <c r="Q19" t="s">
        <v>190</v>
      </c>
      <c r="R19" t="s">
        <v>107</v>
      </c>
      <c r="S19" t="s">
        <v>99</v>
      </c>
      <c r="T19" t="s">
        <v>185</v>
      </c>
      <c r="U19" t="s">
        <v>129</v>
      </c>
      <c r="V19" t="s">
        <v>386</v>
      </c>
    </row>
    <row r="20" spans="1:22" x14ac:dyDescent="0.2">
      <c r="A20" s="3" t="s">
        <v>368</v>
      </c>
      <c r="B20" t="s">
        <v>47</v>
      </c>
      <c r="C20" s="26">
        <v>4900</v>
      </c>
      <c r="D20" s="30">
        <v>287</v>
      </c>
      <c r="E20" s="31">
        <v>599</v>
      </c>
      <c r="F20" s="31">
        <f t="shared" si="0"/>
        <v>886</v>
      </c>
      <c r="G20">
        <v>5786</v>
      </c>
      <c r="H20">
        <v>5792</v>
      </c>
      <c r="I20" s="12">
        <v>12.539899999999999</v>
      </c>
      <c r="J20" s="38">
        <v>159.96700000000001</v>
      </c>
      <c r="K20">
        <v>17</v>
      </c>
      <c r="L20" s="5">
        <v>98.7</v>
      </c>
      <c r="M20" s="5">
        <v>1.1000000000000001</v>
      </c>
      <c r="N20" s="5">
        <v>0.2</v>
      </c>
      <c r="O20" t="s">
        <v>228</v>
      </c>
      <c r="P20" t="s">
        <v>130</v>
      </c>
      <c r="Q20" t="s">
        <v>190</v>
      </c>
      <c r="R20" t="s">
        <v>132</v>
      </c>
      <c r="S20" t="s">
        <v>99</v>
      </c>
      <c r="T20" t="s">
        <v>184</v>
      </c>
      <c r="U20" t="s">
        <v>131</v>
      </c>
      <c r="V20" t="s">
        <v>386</v>
      </c>
    </row>
    <row r="21" spans="1:22" x14ac:dyDescent="0.2">
      <c r="A21" s="3" t="s">
        <v>368</v>
      </c>
      <c r="B21" t="s">
        <v>48</v>
      </c>
      <c r="C21" s="26">
        <v>4900</v>
      </c>
      <c r="D21" s="30">
        <v>289</v>
      </c>
      <c r="E21" s="31">
        <v>560</v>
      </c>
      <c r="F21" s="31">
        <f t="shared" si="0"/>
        <v>849</v>
      </c>
      <c r="G21">
        <v>5749</v>
      </c>
      <c r="H21">
        <v>5755</v>
      </c>
      <c r="I21" s="12">
        <v>12.3665</v>
      </c>
      <c r="J21" s="38">
        <v>125.602</v>
      </c>
      <c r="K21">
        <v>18</v>
      </c>
      <c r="L21" s="5">
        <v>98.5</v>
      </c>
      <c r="M21" s="5">
        <v>1.1000000000000001</v>
      </c>
      <c r="N21" s="5">
        <v>0.4</v>
      </c>
      <c r="O21" t="s">
        <v>228</v>
      </c>
      <c r="P21" t="s">
        <v>97</v>
      </c>
      <c r="Q21" t="s">
        <v>190</v>
      </c>
      <c r="R21" t="s">
        <v>101</v>
      </c>
      <c r="S21" t="s">
        <v>107</v>
      </c>
      <c r="T21" t="s">
        <v>110</v>
      </c>
      <c r="U21" t="s">
        <v>110</v>
      </c>
      <c r="V21" t="s">
        <v>386</v>
      </c>
    </row>
    <row r="22" spans="1:22" x14ac:dyDescent="0.2">
      <c r="A22" s="3" t="s">
        <v>368</v>
      </c>
      <c r="B22" t="s">
        <v>49</v>
      </c>
      <c r="C22" s="26">
        <v>4900</v>
      </c>
      <c r="D22" s="30">
        <v>268</v>
      </c>
      <c r="E22" s="31">
        <v>635</v>
      </c>
      <c r="F22" s="31">
        <f t="shared" si="0"/>
        <v>903</v>
      </c>
      <c r="G22">
        <v>5803</v>
      </c>
      <c r="H22">
        <v>5809</v>
      </c>
      <c r="I22" s="12">
        <v>13.0625</v>
      </c>
      <c r="J22" s="38">
        <v>110.631</v>
      </c>
      <c r="K22">
        <v>18</v>
      </c>
      <c r="L22" s="5">
        <v>98.6</v>
      </c>
      <c r="M22" s="5">
        <v>1.1000000000000001</v>
      </c>
      <c r="N22" s="5">
        <v>0.3</v>
      </c>
      <c r="O22" t="s">
        <v>228</v>
      </c>
      <c r="P22" t="s">
        <v>133</v>
      </c>
      <c r="Q22" t="s">
        <v>190</v>
      </c>
      <c r="R22" t="s">
        <v>101</v>
      </c>
      <c r="S22" t="s">
        <v>186</v>
      </c>
      <c r="T22" t="s">
        <v>110</v>
      </c>
      <c r="U22" t="s">
        <v>110</v>
      </c>
      <c r="V22" t="s">
        <v>386</v>
      </c>
    </row>
    <row r="23" spans="1:22" x14ac:dyDescent="0.2">
      <c r="A23" s="3" t="s">
        <v>368</v>
      </c>
      <c r="B23" t="s">
        <v>50</v>
      </c>
      <c r="C23" s="26">
        <v>4900</v>
      </c>
      <c r="D23" s="30">
        <v>267</v>
      </c>
      <c r="E23" s="31">
        <v>592</v>
      </c>
      <c r="F23" s="31">
        <f t="shared" si="0"/>
        <v>859</v>
      </c>
      <c r="G23">
        <v>5759</v>
      </c>
      <c r="H23">
        <v>5765</v>
      </c>
      <c r="I23" s="12">
        <v>12.549200000000001</v>
      </c>
      <c r="J23" s="38">
        <v>114.49</v>
      </c>
      <c r="K23">
        <v>18</v>
      </c>
      <c r="L23" s="5">
        <v>98.7</v>
      </c>
      <c r="M23" s="5">
        <v>1.1000000000000001</v>
      </c>
      <c r="N23" s="5">
        <v>0.2</v>
      </c>
      <c r="O23" t="s">
        <v>228</v>
      </c>
      <c r="P23" t="s">
        <v>124</v>
      </c>
      <c r="Q23" t="s">
        <v>190</v>
      </c>
      <c r="R23" t="s">
        <v>101</v>
      </c>
      <c r="S23" t="s">
        <v>107</v>
      </c>
      <c r="T23" t="s">
        <v>110</v>
      </c>
      <c r="U23" t="s">
        <v>110</v>
      </c>
      <c r="V23" t="s">
        <v>386</v>
      </c>
    </row>
    <row r="24" spans="1:22" x14ac:dyDescent="0.2">
      <c r="A24" s="3" t="s">
        <v>368</v>
      </c>
      <c r="B24" t="s">
        <v>51</v>
      </c>
      <c r="C24" s="26">
        <v>4900</v>
      </c>
      <c r="D24" s="30">
        <v>275</v>
      </c>
      <c r="E24" s="31">
        <v>563</v>
      </c>
      <c r="F24" s="31">
        <f t="shared" si="0"/>
        <v>838</v>
      </c>
      <c r="G24">
        <v>5738</v>
      </c>
      <c r="H24">
        <v>5744</v>
      </c>
      <c r="I24" s="12">
        <v>12.406499999999999</v>
      </c>
      <c r="J24" s="38">
        <v>111.02500000000001</v>
      </c>
      <c r="K24">
        <v>18</v>
      </c>
      <c r="L24" s="5">
        <v>98.6</v>
      </c>
      <c r="M24" s="5">
        <v>1.2</v>
      </c>
      <c r="N24" s="5">
        <v>0.2</v>
      </c>
      <c r="O24" t="s">
        <v>228</v>
      </c>
      <c r="P24" t="s">
        <v>134</v>
      </c>
      <c r="Q24" t="s">
        <v>190</v>
      </c>
      <c r="R24" t="s">
        <v>101</v>
      </c>
      <c r="S24" t="s">
        <v>107</v>
      </c>
      <c r="T24" t="s">
        <v>110</v>
      </c>
      <c r="U24" t="s">
        <v>110</v>
      </c>
      <c r="V24" t="s">
        <v>386</v>
      </c>
    </row>
    <row r="25" spans="1:22" x14ac:dyDescent="0.2">
      <c r="A25" s="3" t="s">
        <v>368</v>
      </c>
      <c r="B25" t="s">
        <v>52</v>
      </c>
      <c r="C25" s="26">
        <v>4900</v>
      </c>
      <c r="D25" s="30">
        <v>265</v>
      </c>
      <c r="E25" s="31">
        <v>561</v>
      </c>
      <c r="F25" s="31">
        <f t="shared" si="0"/>
        <v>826</v>
      </c>
      <c r="G25">
        <v>5726</v>
      </c>
      <c r="H25">
        <v>5732</v>
      </c>
      <c r="I25" s="12">
        <v>12.267300000000001</v>
      </c>
      <c r="J25" s="38">
        <v>126.092</v>
      </c>
      <c r="K25">
        <v>18</v>
      </c>
      <c r="L25" s="5">
        <v>98.7</v>
      </c>
      <c r="M25" s="5">
        <v>1.1000000000000001</v>
      </c>
      <c r="N25" s="5">
        <v>0.2</v>
      </c>
      <c r="O25" t="s">
        <v>228</v>
      </c>
      <c r="P25" t="s">
        <v>120</v>
      </c>
      <c r="Q25" t="s">
        <v>190</v>
      </c>
      <c r="R25" t="s">
        <v>107</v>
      </c>
      <c r="S25" t="s">
        <v>99</v>
      </c>
      <c r="T25" t="s">
        <v>104</v>
      </c>
      <c r="U25" t="s">
        <v>104</v>
      </c>
      <c r="V25" t="s">
        <v>386</v>
      </c>
    </row>
    <row r="26" spans="1:22" x14ac:dyDescent="0.2">
      <c r="A26" s="3" t="s">
        <v>368</v>
      </c>
      <c r="B26" t="s">
        <v>53</v>
      </c>
      <c r="C26" s="26">
        <v>4900</v>
      </c>
      <c r="D26" s="30">
        <v>265</v>
      </c>
      <c r="E26" s="31">
        <v>624</v>
      </c>
      <c r="F26" s="31">
        <f t="shared" si="0"/>
        <v>889</v>
      </c>
      <c r="G26">
        <v>5789</v>
      </c>
      <c r="H26">
        <v>5795</v>
      </c>
      <c r="I26" s="12">
        <v>12.9292</v>
      </c>
      <c r="J26" s="38">
        <v>141.98400000000001</v>
      </c>
      <c r="K26">
        <v>18</v>
      </c>
      <c r="L26" s="5">
        <v>98.7</v>
      </c>
      <c r="M26" s="5">
        <v>1.1000000000000001</v>
      </c>
      <c r="N26" s="5">
        <v>0.2</v>
      </c>
      <c r="O26" t="s">
        <v>228</v>
      </c>
      <c r="P26" t="s">
        <v>120</v>
      </c>
      <c r="Q26" t="s">
        <v>190</v>
      </c>
      <c r="R26" t="s">
        <v>107</v>
      </c>
      <c r="S26" t="s">
        <v>99</v>
      </c>
      <c r="T26" t="s">
        <v>104</v>
      </c>
      <c r="U26" t="s">
        <v>104</v>
      </c>
      <c r="V26" t="s">
        <v>386</v>
      </c>
    </row>
    <row r="27" spans="1:22" x14ac:dyDescent="0.2">
      <c r="A27" s="3" t="s">
        <v>368</v>
      </c>
      <c r="B27" t="s">
        <v>54</v>
      </c>
      <c r="C27" s="26">
        <v>4900</v>
      </c>
      <c r="D27" s="30">
        <v>274</v>
      </c>
      <c r="E27" s="31">
        <v>553</v>
      </c>
      <c r="F27" s="31">
        <f t="shared" si="0"/>
        <v>827</v>
      </c>
      <c r="G27">
        <v>5727</v>
      </c>
      <c r="H27">
        <v>5734</v>
      </c>
      <c r="I27" s="12">
        <v>12.2186</v>
      </c>
      <c r="J27" s="38">
        <v>123.946</v>
      </c>
      <c r="K27">
        <v>18</v>
      </c>
      <c r="L27" s="5">
        <v>98.6</v>
      </c>
      <c r="M27" s="5">
        <v>1.2</v>
      </c>
      <c r="N27" s="5">
        <v>0.2</v>
      </c>
      <c r="O27" t="s">
        <v>228</v>
      </c>
      <c r="P27" t="s">
        <v>135</v>
      </c>
      <c r="Q27" t="s">
        <v>190</v>
      </c>
      <c r="R27" t="s">
        <v>101</v>
      </c>
      <c r="S27" t="s">
        <v>374</v>
      </c>
      <c r="T27" t="s">
        <v>185</v>
      </c>
      <c r="U27" t="s">
        <v>136</v>
      </c>
      <c r="V27" t="s">
        <v>386</v>
      </c>
    </row>
    <row r="28" spans="1:22" x14ac:dyDescent="0.2">
      <c r="A28" s="3" t="s">
        <v>368</v>
      </c>
      <c r="B28" t="s">
        <v>55</v>
      </c>
      <c r="C28" s="26">
        <v>4900</v>
      </c>
      <c r="D28" s="30">
        <v>275</v>
      </c>
      <c r="E28" s="31">
        <v>569</v>
      </c>
      <c r="F28" s="31">
        <f t="shared" si="0"/>
        <v>844</v>
      </c>
      <c r="G28">
        <v>5744</v>
      </c>
      <c r="H28">
        <v>5751</v>
      </c>
      <c r="I28" s="12">
        <v>12.5251</v>
      </c>
      <c r="J28" s="38">
        <v>129.48400000000001</v>
      </c>
      <c r="K28">
        <v>18</v>
      </c>
      <c r="L28" s="5">
        <v>98.7</v>
      </c>
      <c r="M28" s="5">
        <v>1.1000000000000001</v>
      </c>
      <c r="N28" s="5">
        <v>0.2</v>
      </c>
      <c r="O28" t="s">
        <v>228</v>
      </c>
      <c r="P28" t="s">
        <v>137</v>
      </c>
      <c r="Q28" t="s">
        <v>190</v>
      </c>
      <c r="R28" t="s">
        <v>107</v>
      </c>
      <c r="S28" t="s">
        <v>99</v>
      </c>
      <c r="T28" t="s">
        <v>104</v>
      </c>
      <c r="U28" t="s">
        <v>104</v>
      </c>
      <c r="V28" t="s">
        <v>386</v>
      </c>
    </row>
    <row r="29" spans="1:22" x14ac:dyDescent="0.2">
      <c r="A29" s="3" t="s">
        <v>368</v>
      </c>
      <c r="B29" t="s">
        <v>56</v>
      </c>
      <c r="C29" s="26">
        <v>4900</v>
      </c>
      <c r="D29" s="30">
        <v>296</v>
      </c>
      <c r="E29" s="31">
        <v>602</v>
      </c>
      <c r="F29" s="31">
        <f t="shared" si="0"/>
        <v>898</v>
      </c>
      <c r="G29">
        <v>5798</v>
      </c>
      <c r="H29">
        <v>5805</v>
      </c>
      <c r="I29" s="12">
        <v>12.6226</v>
      </c>
      <c r="J29" s="38">
        <v>97.706999999999994</v>
      </c>
      <c r="K29">
        <v>17</v>
      </c>
      <c r="L29" s="5">
        <v>98.6</v>
      </c>
      <c r="M29" s="5">
        <v>1.1000000000000001</v>
      </c>
      <c r="N29" s="5">
        <v>0.3</v>
      </c>
      <c r="O29" t="s">
        <v>228</v>
      </c>
      <c r="P29" t="s">
        <v>137</v>
      </c>
      <c r="Q29" t="s">
        <v>190</v>
      </c>
      <c r="R29" t="s">
        <v>101</v>
      </c>
      <c r="S29" t="s">
        <v>373</v>
      </c>
      <c r="T29" t="s">
        <v>184</v>
      </c>
      <c r="U29" t="s">
        <v>138</v>
      </c>
      <c r="V29" t="s">
        <v>386</v>
      </c>
    </row>
    <row r="30" spans="1:22" x14ac:dyDescent="0.2">
      <c r="A30" s="3" t="s">
        <v>368</v>
      </c>
      <c r="B30" t="s">
        <v>57</v>
      </c>
      <c r="C30" s="26">
        <v>4900</v>
      </c>
      <c r="D30" s="30">
        <v>280</v>
      </c>
      <c r="E30" s="31">
        <v>629</v>
      </c>
      <c r="F30" s="31">
        <f t="shared" si="0"/>
        <v>909</v>
      </c>
      <c r="G30">
        <v>5809</v>
      </c>
      <c r="H30">
        <v>5815</v>
      </c>
      <c r="I30" s="12">
        <v>12.943</v>
      </c>
      <c r="J30" s="38">
        <v>114.774</v>
      </c>
      <c r="K30">
        <v>18</v>
      </c>
      <c r="L30" s="5">
        <v>98.6</v>
      </c>
      <c r="M30" s="5">
        <v>1.1000000000000001</v>
      </c>
      <c r="N30" s="5">
        <v>0.3</v>
      </c>
      <c r="O30" t="s">
        <v>228</v>
      </c>
      <c r="P30" t="s">
        <v>125</v>
      </c>
      <c r="Q30" t="s">
        <v>190</v>
      </c>
      <c r="R30" t="s">
        <v>107</v>
      </c>
      <c r="S30" t="s">
        <v>99</v>
      </c>
      <c r="T30" t="s">
        <v>185</v>
      </c>
      <c r="U30" t="s">
        <v>139</v>
      </c>
      <c r="V30" t="s">
        <v>386</v>
      </c>
    </row>
    <row r="31" spans="1:22" x14ac:dyDescent="0.2">
      <c r="A31" s="3" t="s">
        <v>368</v>
      </c>
      <c r="B31" t="s">
        <v>58</v>
      </c>
      <c r="C31" s="26">
        <v>4900</v>
      </c>
      <c r="D31" s="30">
        <v>271</v>
      </c>
      <c r="E31" s="31">
        <v>577</v>
      </c>
      <c r="F31" s="31">
        <f t="shared" si="0"/>
        <v>848</v>
      </c>
      <c r="G31">
        <v>5748</v>
      </c>
      <c r="H31">
        <v>5754</v>
      </c>
      <c r="I31" s="12">
        <v>12.5725</v>
      </c>
      <c r="J31" s="38">
        <v>129.27699999999999</v>
      </c>
      <c r="K31">
        <v>18</v>
      </c>
      <c r="L31" s="5">
        <v>98.7</v>
      </c>
      <c r="M31" s="5">
        <v>1.1000000000000001</v>
      </c>
      <c r="N31" s="5">
        <v>0.2</v>
      </c>
      <c r="O31" t="s">
        <v>228</v>
      </c>
      <c r="P31" t="s">
        <v>99</v>
      </c>
      <c r="Q31" t="s">
        <v>190</v>
      </c>
      <c r="R31" t="s">
        <v>107</v>
      </c>
      <c r="S31" t="s">
        <v>99</v>
      </c>
      <c r="T31" t="s">
        <v>182</v>
      </c>
      <c r="U31" t="s">
        <v>140</v>
      </c>
      <c r="V31" t="s">
        <v>386</v>
      </c>
    </row>
    <row r="32" spans="1:22" x14ac:dyDescent="0.2">
      <c r="A32" s="3" t="s">
        <v>368</v>
      </c>
      <c r="B32" t="s">
        <v>59</v>
      </c>
      <c r="C32" s="26">
        <v>4900</v>
      </c>
      <c r="D32" s="30">
        <v>281</v>
      </c>
      <c r="E32" s="31">
        <v>573</v>
      </c>
      <c r="F32" s="31">
        <f t="shared" si="0"/>
        <v>854</v>
      </c>
      <c r="G32">
        <v>5754</v>
      </c>
      <c r="H32">
        <v>5761</v>
      </c>
      <c r="I32" s="12">
        <v>12.4062</v>
      </c>
      <c r="J32" s="38">
        <v>108.62</v>
      </c>
      <c r="K32">
        <v>18</v>
      </c>
      <c r="L32" s="5">
        <v>98.6</v>
      </c>
      <c r="M32" s="5">
        <v>1.2</v>
      </c>
      <c r="N32" s="5">
        <v>0.2</v>
      </c>
      <c r="O32" t="s">
        <v>228</v>
      </c>
      <c r="P32" t="s">
        <v>141</v>
      </c>
      <c r="Q32" t="s">
        <v>190</v>
      </c>
      <c r="R32" t="s">
        <v>101</v>
      </c>
      <c r="S32" t="s">
        <v>132</v>
      </c>
      <c r="T32" t="s">
        <v>183</v>
      </c>
      <c r="U32" t="s">
        <v>142</v>
      </c>
      <c r="V32" t="s">
        <v>386</v>
      </c>
    </row>
    <row r="33" spans="1:22" x14ac:dyDescent="0.2">
      <c r="A33" s="3" t="s">
        <v>368</v>
      </c>
      <c r="B33" t="s">
        <v>60</v>
      </c>
      <c r="C33" s="26">
        <v>4900</v>
      </c>
      <c r="D33" s="30">
        <v>280</v>
      </c>
      <c r="E33" s="31">
        <v>590</v>
      </c>
      <c r="F33" s="31">
        <f t="shared" si="0"/>
        <v>870</v>
      </c>
      <c r="G33">
        <v>5770</v>
      </c>
      <c r="H33">
        <v>5776</v>
      </c>
      <c r="I33" s="12">
        <v>12.5861</v>
      </c>
      <c r="J33" s="38">
        <v>114.69199999999999</v>
      </c>
      <c r="K33">
        <v>18</v>
      </c>
      <c r="L33" s="5">
        <v>98.6</v>
      </c>
      <c r="M33" s="5">
        <v>1.2</v>
      </c>
      <c r="N33" s="5">
        <v>0.2</v>
      </c>
      <c r="O33" t="s">
        <v>228</v>
      </c>
      <c r="P33" t="s">
        <v>143</v>
      </c>
      <c r="Q33" t="s">
        <v>190</v>
      </c>
      <c r="R33" t="s">
        <v>107</v>
      </c>
      <c r="S33" t="s">
        <v>99</v>
      </c>
      <c r="T33" t="s">
        <v>185</v>
      </c>
      <c r="U33" t="s">
        <v>144</v>
      </c>
      <c r="V33" t="s">
        <v>386</v>
      </c>
    </row>
    <row r="34" spans="1:22" x14ac:dyDescent="0.2">
      <c r="A34" s="3" t="s">
        <v>368</v>
      </c>
      <c r="B34" t="s">
        <v>61</v>
      </c>
      <c r="C34" s="26">
        <v>4900</v>
      </c>
      <c r="D34" s="30">
        <v>296</v>
      </c>
      <c r="E34" s="31">
        <v>632</v>
      </c>
      <c r="F34" s="31">
        <f t="shared" si="0"/>
        <v>928</v>
      </c>
      <c r="G34">
        <v>5828</v>
      </c>
      <c r="H34">
        <v>5835</v>
      </c>
      <c r="I34" s="12">
        <v>12.920500000000001</v>
      </c>
      <c r="J34" s="38">
        <v>110.089</v>
      </c>
      <c r="K34">
        <v>17</v>
      </c>
      <c r="L34" s="5">
        <v>98.6</v>
      </c>
      <c r="M34" s="5">
        <v>1.1000000000000001</v>
      </c>
      <c r="N34" s="5">
        <v>0.3</v>
      </c>
      <c r="O34" t="s">
        <v>228</v>
      </c>
      <c r="P34" t="s">
        <v>135</v>
      </c>
      <c r="Q34" t="s">
        <v>190</v>
      </c>
      <c r="R34" t="s">
        <v>101</v>
      </c>
      <c r="S34" t="s">
        <v>107</v>
      </c>
      <c r="T34" t="s">
        <v>185</v>
      </c>
      <c r="U34" t="s">
        <v>145</v>
      </c>
      <c r="V34" t="s">
        <v>386</v>
      </c>
    </row>
    <row r="35" spans="1:22" x14ac:dyDescent="0.2">
      <c r="A35" s="3" t="s">
        <v>368</v>
      </c>
      <c r="B35" t="s">
        <v>62</v>
      </c>
      <c r="C35" s="26">
        <v>4900</v>
      </c>
      <c r="D35" s="30">
        <v>286</v>
      </c>
      <c r="E35" s="31">
        <v>592</v>
      </c>
      <c r="F35" s="31">
        <f t="shared" si="0"/>
        <v>878</v>
      </c>
      <c r="G35">
        <v>5778</v>
      </c>
      <c r="H35">
        <v>5785</v>
      </c>
      <c r="I35" s="12">
        <v>12.615500000000001</v>
      </c>
      <c r="J35" s="38">
        <v>111.602</v>
      </c>
      <c r="K35">
        <v>18</v>
      </c>
      <c r="L35" s="5">
        <v>98.6</v>
      </c>
      <c r="M35" s="5">
        <v>1.1000000000000001</v>
      </c>
      <c r="N35" s="5">
        <v>0.3</v>
      </c>
      <c r="O35" t="s">
        <v>228</v>
      </c>
      <c r="P35" t="s">
        <v>146</v>
      </c>
      <c r="Q35" t="s">
        <v>190</v>
      </c>
      <c r="R35" t="s">
        <v>101</v>
      </c>
      <c r="S35" t="s">
        <v>107</v>
      </c>
      <c r="T35" t="s">
        <v>185</v>
      </c>
      <c r="U35" t="s">
        <v>127</v>
      </c>
      <c r="V35" t="s">
        <v>386</v>
      </c>
    </row>
    <row r="36" spans="1:22" x14ac:dyDescent="0.2">
      <c r="A36" s="3" t="s">
        <v>368</v>
      </c>
      <c r="B36" t="s">
        <v>63</v>
      </c>
      <c r="C36" s="26">
        <v>4900</v>
      </c>
      <c r="D36" s="30">
        <v>277</v>
      </c>
      <c r="E36" s="31">
        <v>602</v>
      </c>
      <c r="F36" s="31">
        <f t="shared" si="0"/>
        <v>879</v>
      </c>
      <c r="G36">
        <v>5779</v>
      </c>
      <c r="H36">
        <v>5785</v>
      </c>
      <c r="I36" s="12">
        <v>12.821</v>
      </c>
      <c r="J36" s="38">
        <v>123.505</v>
      </c>
      <c r="K36">
        <v>17</v>
      </c>
      <c r="L36" s="5">
        <v>98.7</v>
      </c>
      <c r="M36" s="5">
        <v>1.1000000000000001</v>
      </c>
      <c r="N36" s="5">
        <v>0.2</v>
      </c>
      <c r="O36" t="s">
        <v>228</v>
      </c>
      <c r="P36" t="s">
        <v>147</v>
      </c>
      <c r="Q36" t="s">
        <v>190</v>
      </c>
      <c r="R36" t="s">
        <v>107</v>
      </c>
      <c r="S36" t="s">
        <v>99</v>
      </c>
      <c r="T36" t="s">
        <v>104</v>
      </c>
      <c r="U36" t="s">
        <v>104</v>
      </c>
      <c r="V36" t="s">
        <v>386</v>
      </c>
    </row>
    <row r="37" spans="1:22" x14ac:dyDescent="0.2">
      <c r="A37" s="3" t="s">
        <v>368</v>
      </c>
      <c r="B37" t="s">
        <v>64</v>
      </c>
      <c r="C37" s="26">
        <v>4900</v>
      </c>
      <c r="D37" s="30">
        <v>272</v>
      </c>
      <c r="E37" s="31">
        <v>585</v>
      </c>
      <c r="F37" s="31">
        <f t="shared" si="0"/>
        <v>857</v>
      </c>
      <c r="G37">
        <v>5757</v>
      </c>
      <c r="H37">
        <v>5764</v>
      </c>
      <c r="I37" s="12">
        <v>12.5221</v>
      </c>
      <c r="J37" s="38">
        <v>118.07599999999999</v>
      </c>
      <c r="K37">
        <v>17</v>
      </c>
      <c r="L37" s="5">
        <v>98.6</v>
      </c>
      <c r="M37" s="5">
        <v>1.1000000000000001</v>
      </c>
      <c r="N37" s="5">
        <v>0.3</v>
      </c>
      <c r="O37" t="s">
        <v>228</v>
      </c>
      <c r="P37" t="s">
        <v>148</v>
      </c>
      <c r="Q37" t="s">
        <v>190</v>
      </c>
      <c r="R37" t="s">
        <v>186</v>
      </c>
      <c r="S37" t="s">
        <v>99</v>
      </c>
      <c r="T37" t="s">
        <v>185</v>
      </c>
      <c r="U37" t="s">
        <v>149</v>
      </c>
      <c r="V37" t="s">
        <v>386</v>
      </c>
    </row>
    <row r="38" spans="1:22" x14ac:dyDescent="0.2">
      <c r="A38" s="3" t="s">
        <v>368</v>
      </c>
      <c r="B38" t="s">
        <v>65</v>
      </c>
      <c r="C38" s="26">
        <v>4900</v>
      </c>
      <c r="D38" s="30">
        <v>267</v>
      </c>
      <c r="E38" s="31">
        <v>558</v>
      </c>
      <c r="F38" s="31">
        <f t="shared" si="0"/>
        <v>825</v>
      </c>
      <c r="G38">
        <v>5725</v>
      </c>
      <c r="H38">
        <v>5733</v>
      </c>
      <c r="I38" s="12">
        <v>12.252800000000001</v>
      </c>
      <c r="J38" s="38">
        <v>122.297</v>
      </c>
      <c r="K38">
        <v>17</v>
      </c>
      <c r="L38" s="5">
        <v>98.6</v>
      </c>
      <c r="M38" s="5">
        <v>1.1000000000000001</v>
      </c>
      <c r="N38" s="5">
        <v>0.3</v>
      </c>
      <c r="O38" t="s">
        <v>228</v>
      </c>
      <c r="P38" t="s">
        <v>150</v>
      </c>
      <c r="Q38" t="s">
        <v>190</v>
      </c>
      <c r="R38" t="s">
        <v>186</v>
      </c>
      <c r="S38" t="s">
        <v>99</v>
      </c>
      <c r="T38" t="s">
        <v>151</v>
      </c>
      <c r="U38" t="s">
        <v>151</v>
      </c>
      <c r="V38" t="s">
        <v>386</v>
      </c>
    </row>
    <row r="39" spans="1:22" x14ac:dyDescent="0.2">
      <c r="A39" s="3" t="s">
        <v>368</v>
      </c>
      <c r="B39" t="s">
        <v>66</v>
      </c>
      <c r="C39" s="26">
        <v>4900</v>
      </c>
      <c r="D39" s="30">
        <v>271</v>
      </c>
      <c r="E39" s="31">
        <v>567</v>
      </c>
      <c r="F39" s="31">
        <f t="shared" si="0"/>
        <v>838</v>
      </c>
      <c r="G39">
        <v>5738</v>
      </c>
      <c r="H39">
        <v>5744</v>
      </c>
      <c r="I39" s="12">
        <v>12.509399999999999</v>
      </c>
      <c r="J39" s="38">
        <v>114.755</v>
      </c>
      <c r="K39">
        <v>17</v>
      </c>
      <c r="L39" s="5">
        <v>98.7</v>
      </c>
      <c r="M39" s="5">
        <v>1.1000000000000001</v>
      </c>
      <c r="N39" s="5">
        <v>0.2</v>
      </c>
      <c r="O39" t="s">
        <v>228</v>
      </c>
      <c r="P39" t="s">
        <v>99</v>
      </c>
      <c r="Q39" t="s">
        <v>190</v>
      </c>
      <c r="R39" t="s">
        <v>101</v>
      </c>
      <c r="S39" t="s">
        <v>107</v>
      </c>
      <c r="T39" t="s">
        <v>184</v>
      </c>
      <c r="U39" t="s">
        <v>152</v>
      </c>
      <c r="V39" t="s">
        <v>386</v>
      </c>
    </row>
    <row r="40" spans="1:22" x14ac:dyDescent="0.2">
      <c r="A40" s="3" t="s">
        <v>368</v>
      </c>
      <c r="B40" t="s">
        <v>67</v>
      </c>
      <c r="C40" s="26">
        <v>4900</v>
      </c>
      <c r="D40" s="30">
        <v>290</v>
      </c>
      <c r="E40" s="31">
        <v>568</v>
      </c>
      <c r="F40" s="31">
        <f t="shared" si="0"/>
        <v>858</v>
      </c>
      <c r="G40">
        <v>5758</v>
      </c>
      <c r="H40">
        <v>5764</v>
      </c>
      <c r="I40" s="12">
        <v>12.3575</v>
      </c>
      <c r="J40" s="38">
        <v>97.055999999999997</v>
      </c>
      <c r="K40">
        <v>18</v>
      </c>
      <c r="L40" s="5">
        <v>98.7</v>
      </c>
      <c r="M40" s="5">
        <v>1.1000000000000001</v>
      </c>
      <c r="N40" s="5">
        <v>0.2</v>
      </c>
      <c r="O40" t="s">
        <v>228</v>
      </c>
      <c r="P40" t="s">
        <v>143</v>
      </c>
      <c r="Q40" t="s">
        <v>190</v>
      </c>
      <c r="R40" t="s">
        <v>101</v>
      </c>
      <c r="S40" t="s">
        <v>372</v>
      </c>
      <c r="T40" t="s">
        <v>185</v>
      </c>
      <c r="U40" t="s">
        <v>153</v>
      </c>
      <c r="V40" t="s">
        <v>386</v>
      </c>
    </row>
    <row r="41" spans="1:22" x14ac:dyDescent="0.2">
      <c r="A41" s="3" t="s">
        <v>368</v>
      </c>
      <c r="B41" t="s">
        <v>68</v>
      </c>
      <c r="C41" s="26">
        <v>4900</v>
      </c>
      <c r="D41" s="30">
        <v>274</v>
      </c>
      <c r="E41" s="31">
        <v>536</v>
      </c>
      <c r="F41" s="31">
        <f t="shared" si="0"/>
        <v>810</v>
      </c>
      <c r="G41">
        <v>5710</v>
      </c>
      <c r="H41">
        <v>5717</v>
      </c>
      <c r="I41" s="12">
        <v>12.1686</v>
      </c>
      <c r="J41" s="38">
        <v>114.78700000000001</v>
      </c>
      <c r="K41">
        <v>18</v>
      </c>
      <c r="L41" s="5">
        <v>98.7</v>
      </c>
      <c r="M41" s="5">
        <v>1.1000000000000001</v>
      </c>
      <c r="N41" s="5">
        <v>0.2</v>
      </c>
      <c r="O41" t="s">
        <v>228</v>
      </c>
      <c r="P41" t="s">
        <v>143</v>
      </c>
      <c r="Q41" t="s">
        <v>190</v>
      </c>
      <c r="R41" t="s">
        <v>101</v>
      </c>
      <c r="S41" t="s">
        <v>165</v>
      </c>
      <c r="T41" t="s">
        <v>185</v>
      </c>
      <c r="U41" t="s">
        <v>154</v>
      </c>
      <c r="V41" t="s">
        <v>386</v>
      </c>
    </row>
    <row r="42" spans="1:22" x14ac:dyDescent="0.2">
      <c r="A42" s="3" t="s">
        <v>368</v>
      </c>
      <c r="B42" t="s">
        <v>69</v>
      </c>
      <c r="C42" s="26">
        <v>4900</v>
      </c>
      <c r="D42" s="30">
        <v>278</v>
      </c>
      <c r="E42" s="31">
        <v>602</v>
      </c>
      <c r="F42" s="31">
        <f t="shared" si="0"/>
        <v>880</v>
      </c>
      <c r="G42">
        <v>5780</v>
      </c>
      <c r="H42">
        <v>5786</v>
      </c>
      <c r="I42" s="12">
        <v>12.5655</v>
      </c>
      <c r="J42" s="38">
        <v>143.346</v>
      </c>
      <c r="K42">
        <v>17</v>
      </c>
      <c r="L42" s="5">
        <v>98.7</v>
      </c>
      <c r="M42" s="5">
        <v>1.1000000000000001</v>
      </c>
      <c r="N42" s="5">
        <v>0.2</v>
      </c>
      <c r="O42" t="s">
        <v>228</v>
      </c>
      <c r="P42" t="s">
        <v>99</v>
      </c>
      <c r="Q42" t="s">
        <v>190</v>
      </c>
      <c r="R42" t="s">
        <v>101</v>
      </c>
      <c r="S42" t="s">
        <v>132</v>
      </c>
      <c r="T42" t="s">
        <v>104</v>
      </c>
      <c r="U42" t="s">
        <v>155</v>
      </c>
      <c r="V42" t="s">
        <v>386</v>
      </c>
    </row>
    <row r="43" spans="1:22" x14ac:dyDescent="0.2">
      <c r="A43" s="3" t="s">
        <v>368</v>
      </c>
      <c r="B43" t="s">
        <v>70</v>
      </c>
      <c r="C43" s="26">
        <v>4900</v>
      </c>
      <c r="D43" s="30">
        <v>263</v>
      </c>
      <c r="E43" s="31">
        <v>624</v>
      </c>
      <c r="F43" s="31">
        <f t="shared" si="0"/>
        <v>887</v>
      </c>
      <c r="G43">
        <v>5787</v>
      </c>
      <c r="H43">
        <v>5793</v>
      </c>
      <c r="I43" s="12">
        <v>12.934100000000001</v>
      </c>
      <c r="J43" s="38">
        <v>175.791</v>
      </c>
      <c r="K43">
        <v>18</v>
      </c>
      <c r="L43" s="5">
        <v>98.7</v>
      </c>
      <c r="M43" s="5">
        <v>1.1000000000000001</v>
      </c>
      <c r="N43" s="5">
        <v>0.2</v>
      </c>
      <c r="O43" t="s">
        <v>228</v>
      </c>
      <c r="P43" t="s">
        <v>156</v>
      </c>
      <c r="Q43" t="s">
        <v>190</v>
      </c>
      <c r="R43" t="s">
        <v>107</v>
      </c>
      <c r="S43" t="s">
        <v>99</v>
      </c>
      <c r="T43" t="s">
        <v>104</v>
      </c>
      <c r="U43" t="s">
        <v>104</v>
      </c>
      <c r="V43" t="s">
        <v>386</v>
      </c>
    </row>
    <row r="44" spans="1:22" x14ac:dyDescent="0.2">
      <c r="A44" s="3" t="s">
        <v>368</v>
      </c>
      <c r="B44" t="s">
        <v>71</v>
      </c>
      <c r="C44" s="26">
        <v>4900</v>
      </c>
      <c r="D44" s="30">
        <v>260</v>
      </c>
      <c r="E44" s="31">
        <v>596</v>
      </c>
      <c r="F44" s="31">
        <f t="shared" si="0"/>
        <v>856</v>
      </c>
      <c r="G44">
        <v>5756</v>
      </c>
      <c r="H44">
        <v>5762</v>
      </c>
      <c r="I44" s="12">
        <v>12.702999999999999</v>
      </c>
      <c r="J44" s="38">
        <v>136.011</v>
      </c>
      <c r="K44">
        <v>18</v>
      </c>
      <c r="L44" s="5">
        <v>98.7</v>
      </c>
      <c r="M44" s="5">
        <v>1.1000000000000001</v>
      </c>
      <c r="N44" s="5">
        <v>0.2</v>
      </c>
      <c r="O44" t="s">
        <v>228</v>
      </c>
      <c r="P44" t="s">
        <v>157</v>
      </c>
      <c r="Q44" t="s">
        <v>190</v>
      </c>
      <c r="R44" t="s">
        <v>107</v>
      </c>
      <c r="S44" t="s">
        <v>99</v>
      </c>
      <c r="T44" t="s">
        <v>104</v>
      </c>
      <c r="U44" t="s">
        <v>158</v>
      </c>
      <c r="V44" t="s">
        <v>386</v>
      </c>
    </row>
    <row r="45" spans="1:22" x14ac:dyDescent="0.2">
      <c r="A45" s="3" t="s">
        <v>368</v>
      </c>
      <c r="B45" t="s">
        <v>72</v>
      </c>
      <c r="C45" s="26">
        <v>4900</v>
      </c>
      <c r="D45" s="30">
        <v>280</v>
      </c>
      <c r="E45" s="31">
        <v>581</v>
      </c>
      <c r="F45" s="31">
        <f t="shared" si="0"/>
        <v>861</v>
      </c>
      <c r="G45">
        <v>5761</v>
      </c>
      <c r="H45">
        <v>5768</v>
      </c>
      <c r="I45" s="12">
        <v>12.446300000000001</v>
      </c>
      <c r="J45" s="38">
        <v>120.419</v>
      </c>
      <c r="K45">
        <v>17</v>
      </c>
      <c r="L45" s="5">
        <v>98.7</v>
      </c>
      <c r="M45" s="5">
        <v>1.1000000000000001</v>
      </c>
      <c r="N45" s="5">
        <v>0.2</v>
      </c>
      <c r="O45" t="s">
        <v>228</v>
      </c>
      <c r="P45" t="s">
        <v>147</v>
      </c>
      <c r="Q45" t="s">
        <v>190</v>
      </c>
      <c r="R45" t="s">
        <v>101</v>
      </c>
      <c r="S45" t="s">
        <v>165</v>
      </c>
      <c r="T45" t="s">
        <v>184</v>
      </c>
      <c r="U45" t="s">
        <v>131</v>
      </c>
      <c r="V45" t="s">
        <v>386</v>
      </c>
    </row>
    <row r="46" spans="1:22" x14ac:dyDescent="0.2">
      <c r="A46" s="3" t="s">
        <v>368</v>
      </c>
      <c r="B46" t="s">
        <v>73</v>
      </c>
      <c r="C46" s="26">
        <v>4900</v>
      </c>
      <c r="D46" s="30">
        <v>274</v>
      </c>
      <c r="E46" s="31">
        <v>693</v>
      </c>
      <c r="F46" s="31">
        <f t="shared" si="0"/>
        <v>967</v>
      </c>
      <c r="G46">
        <v>5867</v>
      </c>
      <c r="H46">
        <v>5876</v>
      </c>
      <c r="I46" s="12">
        <v>13.538399999999999</v>
      </c>
      <c r="J46" s="38">
        <v>128.29</v>
      </c>
      <c r="K46">
        <v>18</v>
      </c>
      <c r="L46" s="5">
        <v>98.6</v>
      </c>
      <c r="M46" s="5">
        <v>1.1000000000000001</v>
      </c>
      <c r="N46" s="5">
        <v>0.3</v>
      </c>
      <c r="O46" t="s">
        <v>228</v>
      </c>
      <c r="P46" t="s">
        <v>99</v>
      </c>
      <c r="Q46" t="s">
        <v>190</v>
      </c>
      <c r="R46" t="s">
        <v>101</v>
      </c>
      <c r="S46" t="s">
        <v>165</v>
      </c>
      <c r="T46" t="s">
        <v>185</v>
      </c>
      <c r="U46" t="s">
        <v>159</v>
      </c>
      <c r="V46" t="s">
        <v>386</v>
      </c>
    </row>
    <row r="47" spans="1:22" x14ac:dyDescent="0.2">
      <c r="A47" s="3" t="s">
        <v>368</v>
      </c>
      <c r="B47" t="s">
        <v>74</v>
      </c>
      <c r="C47" s="26">
        <v>4900</v>
      </c>
      <c r="D47" s="30">
        <v>263</v>
      </c>
      <c r="E47" s="31">
        <v>591</v>
      </c>
      <c r="F47" s="31">
        <f t="shared" si="0"/>
        <v>854</v>
      </c>
      <c r="G47">
        <v>5754</v>
      </c>
      <c r="H47">
        <v>5760</v>
      </c>
      <c r="I47" s="12">
        <v>12.525600000000001</v>
      </c>
      <c r="J47" s="38">
        <v>105.02</v>
      </c>
      <c r="K47">
        <v>18</v>
      </c>
      <c r="L47" s="5">
        <v>98.6</v>
      </c>
      <c r="M47" s="5">
        <v>1.1000000000000001</v>
      </c>
      <c r="N47" s="5">
        <v>0.3</v>
      </c>
      <c r="O47" t="s">
        <v>228</v>
      </c>
      <c r="P47" t="s">
        <v>156</v>
      </c>
      <c r="Q47" t="s">
        <v>190</v>
      </c>
      <c r="R47" t="s">
        <v>107</v>
      </c>
      <c r="S47" t="s">
        <v>99</v>
      </c>
      <c r="T47" t="s">
        <v>104</v>
      </c>
      <c r="U47" t="s">
        <v>104</v>
      </c>
      <c r="V47" t="s">
        <v>386</v>
      </c>
    </row>
    <row r="48" spans="1:22" x14ac:dyDescent="0.2">
      <c r="A48" s="3" t="s">
        <v>368</v>
      </c>
      <c r="B48" t="s">
        <v>75</v>
      </c>
      <c r="C48" s="26">
        <v>4900</v>
      </c>
      <c r="D48" s="30">
        <v>292</v>
      </c>
      <c r="E48" s="31">
        <v>594</v>
      </c>
      <c r="F48" s="31">
        <f t="shared" si="0"/>
        <v>886</v>
      </c>
      <c r="G48">
        <v>5786</v>
      </c>
      <c r="H48">
        <v>5792</v>
      </c>
      <c r="I48" s="12">
        <v>12.5479</v>
      </c>
      <c r="J48" s="38">
        <v>159.97200000000001</v>
      </c>
      <c r="K48">
        <v>17</v>
      </c>
      <c r="L48" s="5">
        <v>98.6</v>
      </c>
      <c r="M48" s="5">
        <v>1.1000000000000001</v>
      </c>
      <c r="N48" s="5">
        <v>0.3</v>
      </c>
      <c r="O48" t="s">
        <v>228</v>
      </c>
      <c r="P48" t="s">
        <v>130</v>
      </c>
      <c r="Q48" t="s">
        <v>190</v>
      </c>
      <c r="R48" t="s">
        <v>132</v>
      </c>
      <c r="S48" t="s">
        <v>99</v>
      </c>
      <c r="T48" t="s">
        <v>184</v>
      </c>
      <c r="U48" t="s">
        <v>98</v>
      </c>
      <c r="V48" t="s">
        <v>386</v>
      </c>
    </row>
    <row r="49" spans="1:22" x14ac:dyDescent="0.2">
      <c r="A49" s="3" t="s">
        <v>368</v>
      </c>
      <c r="B49" t="s">
        <v>76</v>
      </c>
      <c r="C49" s="26">
        <v>4900</v>
      </c>
      <c r="D49" s="30">
        <v>278</v>
      </c>
      <c r="E49" s="31">
        <v>616</v>
      </c>
      <c r="F49" s="31">
        <f t="shared" si="0"/>
        <v>894</v>
      </c>
      <c r="G49">
        <v>5794</v>
      </c>
      <c r="H49">
        <v>5800</v>
      </c>
      <c r="I49" s="12">
        <v>12.928100000000001</v>
      </c>
      <c r="J49" s="38">
        <v>73.070999999999998</v>
      </c>
      <c r="K49">
        <v>17</v>
      </c>
      <c r="L49" s="5">
        <v>98.6</v>
      </c>
      <c r="M49" s="5">
        <v>1.1000000000000001</v>
      </c>
      <c r="N49" s="5">
        <v>0.3</v>
      </c>
      <c r="O49" t="s">
        <v>228</v>
      </c>
      <c r="P49" t="s">
        <v>106</v>
      </c>
      <c r="Q49" t="s">
        <v>190</v>
      </c>
      <c r="R49" t="s">
        <v>114</v>
      </c>
      <c r="S49" t="s">
        <v>99</v>
      </c>
      <c r="T49" t="s">
        <v>182</v>
      </c>
      <c r="U49" t="s">
        <v>160</v>
      </c>
      <c r="V49" t="s">
        <v>386</v>
      </c>
    </row>
    <row r="50" spans="1:22" x14ac:dyDescent="0.2">
      <c r="A50" s="3" t="s">
        <v>368</v>
      </c>
      <c r="B50" t="s">
        <v>77</v>
      </c>
      <c r="C50" s="26">
        <v>4900</v>
      </c>
      <c r="D50" s="30">
        <v>265</v>
      </c>
      <c r="E50" s="31">
        <v>528</v>
      </c>
      <c r="F50" s="31">
        <f t="shared" si="0"/>
        <v>793</v>
      </c>
      <c r="G50">
        <v>5693</v>
      </c>
      <c r="H50">
        <v>5699</v>
      </c>
      <c r="I50" s="12">
        <v>12.0458</v>
      </c>
      <c r="J50" s="38">
        <v>89.18</v>
      </c>
      <c r="K50">
        <v>17</v>
      </c>
      <c r="L50" s="5">
        <v>98</v>
      </c>
      <c r="M50" s="5">
        <v>1.2</v>
      </c>
      <c r="N50" s="5">
        <v>0.8</v>
      </c>
      <c r="O50" t="s">
        <v>228</v>
      </c>
      <c r="P50" t="s">
        <v>161</v>
      </c>
      <c r="Q50" t="s">
        <v>190</v>
      </c>
      <c r="R50" t="s">
        <v>101</v>
      </c>
      <c r="S50" t="s">
        <v>107</v>
      </c>
      <c r="T50" t="s">
        <v>185</v>
      </c>
      <c r="U50" t="s">
        <v>108</v>
      </c>
      <c r="V50" t="s">
        <v>386</v>
      </c>
    </row>
    <row r="51" spans="1:22" x14ac:dyDescent="0.2">
      <c r="A51" s="3" t="s">
        <v>368</v>
      </c>
      <c r="B51" t="s">
        <v>78</v>
      </c>
      <c r="C51" s="26">
        <v>4900</v>
      </c>
      <c r="D51" s="30">
        <v>276</v>
      </c>
      <c r="E51" s="31">
        <v>579</v>
      </c>
      <c r="F51" s="31">
        <f t="shared" si="0"/>
        <v>855</v>
      </c>
      <c r="G51">
        <v>5755</v>
      </c>
      <c r="H51">
        <v>5761</v>
      </c>
      <c r="I51" s="12">
        <v>12.263500000000001</v>
      </c>
      <c r="J51" s="38">
        <v>121.39</v>
      </c>
      <c r="K51">
        <v>17</v>
      </c>
      <c r="L51" s="5">
        <v>98.7</v>
      </c>
      <c r="M51" s="5">
        <v>1.1000000000000001</v>
      </c>
      <c r="N51" s="5">
        <v>0.2</v>
      </c>
      <c r="O51" t="s">
        <v>228</v>
      </c>
      <c r="P51" t="s">
        <v>157</v>
      </c>
      <c r="Q51" t="s">
        <v>190</v>
      </c>
      <c r="R51" t="s">
        <v>101</v>
      </c>
      <c r="S51" t="s">
        <v>165</v>
      </c>
      <c r="T51" t="s">
        <v>184</v>
      </c>
      <c r="U51" t="s">
        <v>162</v>
      </c>
      <c r="V51" t="s">
        <v>386</v>
      </c>
    </row>
    <row r="52" spans="1:22" x14ac:dyDescent="0.2">
      <c r="A52" s="3" t="s">
        <v>368</v>
      </c>
      <c r="B52" t="s">
        <v>79</v>
      </c>
      <c r="C52" s="26">
        <v>4900</v>
      </c>
      <c r="D52" s="30">
        <v>244</v>
      </c>
      <c r="E52" s="31">
        <v>474</v>
      </c>
      <c r="F52" s="31">
        <f t="shared" si="0"/>
        <v>718</v>
      </c>
      <c r="G52">
        <v>5618</v>
      </c>
      <c r="H52">
        <v>5624</v>
      </c>
      <c r="I52" s="12">
        <v>12.2163</v>
      </c>
      <c r="J52" s="38">
        <v>84.37</v>
      </c>
      <c r="K52">
        <v>17</v>
      </c>
      <c r="L52" s="5">
        <v>96.6</v>
      </c>
      <c r="M52" s="5">
        <v>1.7</v>
      </c>
      <c r="N52" s="5">
        <v>1.7</v>
      </c>
      <c r="O52" t="s">
        <v>228</v>
      </c>
      <c r="P52" t="s">
        <v>163</v>
      </c>
      <c r="Q52" t="s">
        <v>190</v>
      </c>
      <c r="R52" t="s">
        <v>165</v>
      </c>
      <c r="S52" t="s">
        <v>99</v>
      </c>
      <c r="T52" t="s">
        <v>184</v>
      </c>
      <c r="U52" t="s">
        <v>164</v>
      </c>
      <c r="V52" t="s">
        <v>386</v>
      </c>
    </row>
    <row r="53" spans="1:22" x14ac:dyDescent="0.2">
      <c r="A53" s="3" t="s">
        <v>368</v>
      </c>
      <c r="B53" t="s">
        <v>80</v>
      </c>
      <c r="C53" s="26">
        <v>4900</v>
      </c>
      <c r="D53" s="30">
        <v>280</v>
      </c>
      <c r="E53" s="31">
        <v>633</v>
      </c>
      <c r="F53" s="31">
        <f t="shared" si="0"/>
        <v>913</v>
      </c>
      <c r="G53">
        <v>5813</v>
      </c>
      <c r="H53">
        <v>5820</v>
      </c>
      <c r="I53" s="12">
        <v>12.844900000000001</v>
      </c>
      <c r="J53" s="38">
        <v>109.804</v>
      </c>
      <c r="K53">
        <v>18</v>
      </c>
      <c r="L53" s="5">
        <v>98.6</v>
      </c>
      <c r="M53" s="5">
        <v>1.1000000000000001</v>
      </c>
      <c r="N53" s="5">
        <v>0.3</v>
      </c>
      <c r="O53" t="s">
        <v>228</v>
      </c>
      <c r="P53" t="s">
        <v>187</v>
      </c>
      <c r="Q53" t="s">
        <v>190</v>
      </c>
      <c r="R53" t="s">
        <v>107</v>
      </c>
      <c r="S53" t="s">
        <v>99</v>
      </c>
      <c r="T53" t="s">
        <v>110</v>
      </c>
      <c r="U53" t="s">
        <v>110</v>
      </c>
      <c r="V53" t="s">
        <v>386</v>
      </c>
    </row>
    <row r="54" spans="1:22" x14ac:dyDescent="0.2">
      <c r="A54" s="3" t="s">
        <v>368</v>
      </c>
      <c r="B54" t="s">
        <v>81</v>
      </c>
      <c r="C54" s="26">
        <v>4900</v>
      </c>
      <c r="D54" s="30">
        <v>263</v>
      </c>
      <c r="E54" s="31">
        <v>600</v>
      </c>
      <c r="F54" s="31">
        <f t="shared" si="0"/>
        <v>863</v>
      </c>
      <c r="G54">
        <v>5763</v>
      </c>
      <c r="H54">
        <v>5769</v>
      </c>
      <c r="I54" s="12">
        <v>12.6569</v>
      </c>
      <c r="J54" s="38">
        <v>113.337</v>
      </c>
      <c r="K54">
        <v>17</v>
      </c>
      <c r="L54" s="5">
        <v>98.7</v>
      </c>
      <c r="M54" s="5">
        <v>1.1000000000000001</v>
      </c>
      <c r="N54" s="5">
        <v>0.2</v>
      </c>
      <c r="O54" t="s">
        <v>228</v>
      </c>
      <c r="P54" t="s">
        <v>166</v>
      </c>
      <c r="Q54" t="s">
        <v>190</v>
      </c>
      <c r="R54" t="s">
        <v>186</v>
      </c>
      <c r="S54" t="s">
        <v>99</v>
      </c>
      <c r="T54" t="s">
        <v>183</v>
      </c>
      <c r="U54" t="s">
        <v>167</v>
      </c>
      <c r="V54" t="s">
        <v>386</v>
      </c>
    </row>
    <row r="55" spans="1:22" x14ac:dyDescent="0.2">
      <c r="A55" s="3" t="s">
        <v>368</v>
      </c>
      <c r="B55" t="s">
        <v>82</v>
      </c>
      <c r="C55" s="26">
        <v>4900</v>
      </c>
      <c r="D55" s="30">
        <v>269</v>
      </c>
      <c r="E55" s="31">
        <v>673</v>
      </c>
      <c r="F55" s="31">
        <f t="shared" si="0"/>
        <v>942</v>
      </c>
      <c r="G55">
        <v>5842</v>
      </c>
      <c r="H55">
        <v>5848</v>
      </c>
      <c r="I55" s="12">
        <v>13.389799999999999</v>
      </c>
      <c r="J55" s="38">
        <v>106.78100000000001</v>
      </c>
      <c r="K55">
        <v>18</v>
      </c>
      <c r="L55" s="5">
        <v>98.6</v>
      </c>
      <c r="M55" s="5">
        <v>1.1000000000000001</v>
      </c>
      <c r="N55" s="5">
        <v>0.3</v>
      </c>
      <c r="O55" t="s">
        <v>228</v>
      </c>
      <c r="P55" t="s">
        <v>168</v>
      </c>
      <c r="Q55" t="s">
        <v>190</v>
      </c>
      <c r="R55" t="s">
        <v>107</v>
      </c>
      <c r="S55" t="s">
        <v>99</v>
      </c>
      <c r="T55" t="s">
        <v>183</v>
      </c>
      <c r="U55" t="s">
        <v>169</v>
      </c>
      <c r="V55" t="s">
        <v>386</v>
      </c>
    </row>
    <row r="56" spans="1:22" x14ac:dyDescent="0.2">
      <c r="A56" s="3" t="s">
        <v>368</v>
      </c>
      <c r="B56" t="s">
        <v>83</v>
      </c>
      <c r="C56" s="26">
        <v>4900</v>
      </c>
      <c r="D56" s="30">
        <v>266</v>
      </c>
      <c r="E56" s="31">
        <v>540</v>
      </c>
      <c r="F56" s="31">
        <f t="shared" si="0"/>
        <v>806</v>
      </c>
      <c r="G56">
        <v>5706</v>
      </c>
      <c r="H56">
        <v>5712</v>
      </c>
      <c r="I56" s="12">
        <v>12.184900000000001</v>
      </c>
      <c r="J56" s="38">
        <v>152.56399999999999</v>
      </c>
      <c r="K56">
        <v>18</v>
      </c>
      <c r="L56" s="5">
        <v>98.7</v>
      </c>
      <c r="M56" s="5">
        <v>1.1000000000000001</v>
      </c>
      <c r="N56" s="5">
        <v>0.2</v>
      </c>
      <c r="O56" t="s">
        <v>228</v>
      </c>
      <c r="P56" t="s">
        <v>97</v>
      </c>
      <c r="Q56" t="s">
        <v>190</v>
      </c>
      <c r="R56" t="s">
        <v>107</v>
      </c>
      <c r="S56" t="s">
        <v>99</v>
      </c>
      <c r="T56" t="s">
        <v>182</v>
      </c>
      <c r="U56" t="s">
        <v>170</v>
      </c>
      <c r="V56" t="s">
        <v>386</v>
      </c>
    </row>
    <row r="57" spans="1:22" x14ac:dyDescent="0.2">
      <c r="A57" s="3" t="s">
        <v>368</v>
      </c>
      <c r="B57" t="s">
        <v>84</v>
      </c>
      <c r="C57" s="26">
        <v>4900</v>
      </c>
      <c r="D57" s="30">
        <v>283</v>
      </c>
      <c r="E57" s="31">
        <v>597</v>
      </c>
      <c r="F57" s="31">
        <f t="shared" si="0"/>
        <v>880</v>
      </c>
      <c r="G57">
        <v>5780</v>
      </c>
      <c r="H57">
        <v>5786</v>
      </c>
      <c r="I57" s="12">
        <v>12.7035</v>
      </c>
      <c r="J57" s="38">
        <v>112.40300000000001</v>
      </c>
      <c r="K57">
        <v>18</v>
      </c>
      <c r="L57" s="5">
        <v>98.6</v>
      </c>
      <c r="M57" s="5">
        <v>1.1000000000000001</v>
      </c>
      <c r="N57" s="5">
        <v>0.3</v>
      </c>
      <c r="O57" t="s">
        <v>228</v>
      </c>
      <c r="P57" t="s">
        <v>99</v>
      </c>
      <c r="Q57" t="s">
        <v>190</v>
      </c>
      <c r="R57" t="s">
        <v>107</v>
      </c>
      <c r="S57" t="s">
        <v>99</v>
      </c>
      <c r="T57" t="s">
        <v>185</v>
      </c>
      <c r="U57" t="s">
        <v>171</v>
      </c>
      <c r="V57" t="s">
        <v>386</v>
      </c>
    </row>
    <row r="58" spans="1:22" x14ac:dyDescent="0.2">
      <c r="A58" s="3" t="s">
        <v>368</v>
      </c>
      <c r="B58" t="s">
        <v>85</v>
      </c>
      <c r="C58" s="26">
        <v>4900</v>
      </c>
      <c r="D58" s="30">
        <v>282</v>
      </c>
      <c r="E58" s="31">
        <v>576</v>
      </c>
      <c r="F58" s="31">
        <f t="shared" si="0"/>
        <v>858</v>
      </c>
      <c r="G58">
        <v>5758</v>
      </c>
      <c r="H58">
        <v>5764</v>
      </c>
      <c r="I58" s="12">
        <v>12.426600000000001</v>
      </c>
      <c r="J58" s="38">
        <v>102.667</v>
      </c>
      <c r="K58">
        <v>18</v>
      </c>
      <c r="L58" s="5">
        <v>98.7</v>
      </c>
      <c r="M58" s="5">
        <v>1.1000000000000001</v>
      </c>
      <c r="N58" s="5">
        <v>0.2</v>
      </c>
      <c r="O58" t="s">
        <v>228</v>
      </c>
      <c r="P58" t="s">
        <v>172</v>
      </c>
      <c r="Q58" t="s">
        <v>190</v>
      </c>
      <c r="R58" t="s">
        <v>101</v>
      </c>
      <c r="S58" t="s">
        <v>372</v>
      </c>
      <c r="T58" t="s">
        <v>183</v>
      </c>
      <c r="U58" t="s">
        <v>173</v>
      </c>
      <c r="V58" t="s">
        <v>386</v>
      </c>
    </row>
    <row r="59" spans="1:22" x14ac:dyDescent="0.2">
      <c r="A59" s="3" t="s">
        <v>368</v>
      </c>
      <c r="B59" t="s">
        <v>86</v>
      </c>
      <c r="C59" s="26">
        <v>4900</v>
      </c>
      <c r="D59" s="30">
        <v>266</v>
      </c>
      <c r="E59" s="31">
        <v>586</v>
      </c>
      <c r="F59" s="31">
        <f t="shared" si="0"/>
        <v>852</v>
      </c>
      <c r="G59">
        <v>5752</v>
      </c>
      <c r="H59">
        <v>5758</v>
      </c>
      <c r="I59" s="12">
        <v>12.5274</v>
      </c>
      <c r="J59" s="38">
        <v>127.506</v>
      </c>
      <c r="K59">
        <v>18</v>
      </c>
      <c r="L59" s="5">
        <v>98.7</v>
      </c>
      <c r="M59" s="5">
        <v>1.1000000000000001</v>
      </c>
      <c r="N59" s="5">
        <v>0.2</v>
      </c>
      <c r="O59" t="s">
        <v>228</v>
      </c>
      <c r="P59" t="s">
        <v>99</v>
      </c>
      <c r="Q59" t="s">
        <v>190</v>
      </c>
      <c r="R59" t="s">
        <v>107</v>
      </c>
      <c r="S59" t="s">
        <v>99</v>
      </c>
      <c r="T59" t="s">
        <v>110</v>
      </c>
      <c r="U59" t="s">
        <v>174</v>
      </c>
      <c r="V59" t="s">
        <v>386</v>
      </c>
    </row>
    <row r="60" spans="1:22" x14ac:dyDescent="0.2">
      <c r="A60" s="3" t="s">
        <v>368</v>
      </c>
      <c r="B60" t="s">
        <v>87</v>
      </c>
      <c r="C60" s="26">
        <v>4900</v>
      </c>
      <c r="D60" s="30">
        <v>284</v>
      </c>
      <c r="E60" s="31">
        <v>609</v>
      </c>
      <c r="F60" s="31">
        <f t="shared" si="0"/>
        <v>893</v>
      </c>
      <c r="G60">
        <v>5793</v>
      </c>
      <c r="H60">
        <v>5800</v>
      </c>
      <c r="I60" s="12">
        <v>12.714600000000001</v>
      </c>
      <c r="J60" s="38">
        <v>150.51300000000001</v>
      </c>
      <c r="K60">
        <v>18</v>
      </c>
      <c r="L60" s="5">
        <v>98.6</v>
      </c>
      <c r="M60" s="5">
        <v>1.1000000000000001</v>
      </c>
      <c r="N60" s="5">
        <v>0.3</v>
      </c>
      <c r="O60" t="s">
        <v>228</v>
      </c>
      <c r="P60" t="s">
        <v>175</v>
      </c>
      <c r="Q60" t="s">
        <v>190</v>
      </c>
      <c r="R60" t="s">
        <v>101</v>
      </c>
      <c r="S60" t="s">
        <v>107</v>
      </c>
      <c r="T60" t="s">
        <v>185</v>
      </c>
      <c r="U60" t="s">
        <v>176</v>
      </c>
      <c r="V60" t="s">
        <v>386</v>
      </c>
    </row>
    <row r="61" spans="1:22" x14ac:dyDescent="0.2">
      <c r="A61" s="3" t="s">
        <v>368</v>
      </c>
      <c r="B61" t="s">
        <v>88</v>
      </c>
      <c r="C61" s="26">
        <v>4900</v>
      </c>
      <c r="D61" s="30">
        <v>277</v>
      </c>
      <c r="E61" s="31">
        <v>652</v>
      </c>
      <c r="F61" s="31">
        <f t="shared" si="0"/>
        <v>929</v>
      </c>
      <c r="G61">
        <v>5829</v>
      </c>
      <c r="H61">
        <v>5836</v>
      </c>
      <c r="I61" s="12">
        <v>13.2166</v>
      </c>
      <c r="J61" s="38">
        <v>108.488</v>
      </c>
      <c r="K61">
        <v>17</v>
      </c>
      <c r="L61" s="5">
        <v>98.6</v>
      </c>
      <c r="M61" s="5">
        <v>1.1000000000000001</v>
      </c>
      <c r="N61" s="5">
        <v>0.3</v>
      </c>
      <c r="O61" t="s">
        <v>228</v>
      </c>
      <c r="P61" t="s">
        <v>177</v>
      </c>
      <c r="Q61" t="s">
        <v>190</v>
      </c>
      <c r="R61" t="s">
        <v>101</v>
      </c>
      <c r="S61" t="s">
        <v>107</v>
      </c>
      <c r="T61" t="s">
        <v>185</v>
      </c>
      <c r="U61" t="s">
        <v>178</v>
      </c>
      <c r="V61" t="s">
        <v>386</v>
      </c>
    </row>
    <row r="62" spans="1:22" x14ac:dyDescent="0.2">
      <c r="A62" s="3" t="s">
        <v>368</v>
      </c>
      <c r="B62" t="s">
        <v>89</v>
      </c>
      <c r="C62" s="26">
        <v>4900</v>
      </c>
      <c r="D62" s="30">
        <v>278</v>
      </c>
      <c r="E62" s="31">
        <v>562</v>
      </c>
      <c r="F62" s="31">
        <f t="shared" si="0"/>
        <v>840</v>
      </c>
      <c r="G62">
        <v>5740</v>
      </c>
      <c r="H62">
        <v>5746</v>
      </c>
      <c r="I62" s="12">
        <v>12.2409</v>
      </c>
      <c r="J62" s="38">
        <v>151.70599999999999</v>
      </c>
      <c r="K62">
        <v>17</v>
      </c>
      <c r="L62" s="5">
        <v>98.7</v>
      </c>
      <c r="M62" s="5">
        <v>1.1000000000000001</v>
      </c>
      <c r="N62" s="5">
        <v>0.2</v>
      </c>
      <c r="O62" t="s">
        <v>228</v>
      </c>
      <c r="P62" t="s">
        <v>179</v>
      </c>
      <c r="Q62" t="s">
        <v>190</v>
      </c>
      <c r="R62" t="s">
        <v>101</v>
      </c>
      <c r="S62" t="s">
        <v>132</v>
      </c>
      <c r="T62" t="s">
        <v>185</v>
      </c>
      <c r="U62" t="s">
        <v>180</v>
      </c>
      <c r="V62" t="s">
        <v>386</v>
      </c>
    </row>
    <row r="63" spans="1:22" x14ac:dyDescent="0.2">
      <c r="A63" s="3" t="s">
        <v>368</v>
      </c>
      <c r="B63" t="s">
        <v>90</v>
      </c>
      <c r="C63" s="26">
        <v>4900</v>
      </c>
      <c r="D63" s="30">
        <v>267</v>
      </c>
      <c r="E63" s="31">
        <v>565</v>
      </c>
      <c r="F63" s="31">
        <f t="shared" si="0"/>
        <v>832</v>
      </c>
      <c r="G63">
        <v>5732</v>
      </c>
      <c r="H63">
        <v>5738</v>
      </c>
      <c r="I63" s="12">
        <v>12.287100000000001</v>
      </c>
      <c r="J63" s="38">
        <v>126.044</v>
      </c>
      <c r="K63">
        <v>18</v>
      </c>
      <c r="L63" s="5">
        <v>98.7</v>
      </c>
      <c r="M63" s="5">
        <v>1.1000000000000001</v>
      </c>
      <c r="N63" s="5">
        <v>0.2</v>
      </c>
      <c r="O63" t="s">
        <v>228</v>
      </c>
      <c r="P63" t="s">
        <v>99</v>
      </c>
      <c r="Q63" t="s">
        <v>190</v>
      </c>
      <c r="R63" t="s">
        <v>107</v>
      </c>
      <c r="S63" t="s">
        <v>99</v>
      </c>
      <c r="T63" t="s">
        <v>104</v>
      </c>
      <c r="U63" t="s">
        <v>104</v>
      </c>
      <c r="V63" t="s">
        <v>386</v>
      </c>
    </row>
    <row r="64" spans="1:22" x14ac:dyDescent="0.2">
      <c r="A64" s="3" t="s">
        <v>368</v>
      </c>
      <c r="B64" t="s">
        <v>91</v>
      </c>
      <c r="C64" s="26">
        <v>4900</v>
      </c>
      <c r="D64" s="30">
        <v>266</v>
      </c>
      <c r="E64" s="31">
        <v>575</v>
      </c>
      <c r="F64" s="31">
        <f t="shared" si="0"/>
        <v>841</v>
      </c>
      <c r="G64">
        <v>5741</v>
      </c>
      <c r="H64">
        <v>5748</v>
      </c>
      <c r="I64" s="12">
        <v>12.322699999999999</v>
      </c>
      <c r="J64" s="38">
        <v>103.18300000000001</v>
      </c>
      <c r="K64">
        <v>17</v>
      </c>
      <c r="L64" s="5">
        <v>98.7</v>
      </c>
      <c r="M64" s="5">
        <v>1.1000000000000001</v>
      </c>
      <c r="N64" s="5">
        <v>0.2</v>
      </c>
      <c r="O64" t="s">
        <v>228</v>
      </c>
      <c r="P64" t="s">
        <v>150</v>
      </c>
      <c r="Q64" t="s">
        <v>190</v>
      </c>
      <c r="R64" t="s">
        <v>186</v>
      </c>
      <c r="S64" t="s">
        <v>99</v>
      </c>
      <c r="T64" t="s">
        <v>151</v>
      </c>
      <c r="U64" t="s">
        <v>151</v>
      </c>
      <c r="V64" t="s">
        <v>386</v>
      </c>
    </row>
    <row r="65" spans="1:22" x14ac:dyDescent="0.2">
      <c r="A65" s="3" t="s">
        <v>368</v>
      </c>
      <c r="B65" t="s">
        <v>92</v>
      </c>
      <c r="C65" s="26">
        <v>4900</v>
      </c>
      <c r="D65" s="30">
        <v>281</v>
      </c>
      <c r="E65" s="31">
        <v>597</v>
      </c>
      <c r="F65" s="31">
        <f t="shared" si="0"/>
        <v>878</v>
      </c>
      <c r="G65">
        <v>5778</v>
      </c>
      <c r="H65">
        <v>5785</v>
      </c>
      <c r="I65" s="12">
        <v>12.704700000000001</v>
      </c>
      <c r="J65" s="38">
        <v>116.42</v>
      </c>
      <c r="K65">
        <v>18</v>
      </c>
      <c r="L65" s="5">
        <v>98.8</v>
      </c>
      <c r="M65" s="5">
        <v>1.1000000000000001</v>
      </c>
      <c r="N65" s="5">
        <v>0.1</v>
      </c>
      <c r="O65" t="s">
        <v>228</v>
      </c>
      <c r="P65" t="s">
        <v>97</v>
      </c>
      <c r="Q65" t="s">
        <v>190</v>
      </c>
      <c r="R65" t="s">
        <v>101</v>
      </c>
      <c r="S65" t="s">
        <v>186</v>
      </c>
      <c r="T65" t="s">
        <v>110</v>
      </c>
      <c r="U65" t="s">
        <v>110</v>
      </c>
      <c r="V65" t="s">
        <v>386</v>
      </c>
    </row>
    <row r="66" spans="1:22" x14ac:dyDescent="0.2">
      <c r="A66" s="3" t="s">
        <v>368</v>
      </c>
      <c r="B66" t="s">
        <v>1</v>
      </c>
      <c r="C66" s="26">
        <v>4900</v>
      </c>
      <c r="D66" s="30">
        <v>289</v>
      </c>
      <c r="E66" s="31">
        <v>543</v>
      </c>
      <c r="F66" s="31">
        <f t="shared" si="0"/>
        <v>832</v>
      </c>
      <c r="G66">
        <v>5732</v>
      </c>
      <c r="H66">
        <v>5738</v>
      </c>
      <c r="I66" s="12">
        <v>12.2614</v>
      </c>
      <c r="J66" s="38">
        <v>141.11000000000001</v>
      </c>
      <c r="K66">
        <v>18</v>
      </c>
      <c r="L66" s="5">
        <v>98.6</v>
      </c>
      <c r="M66" s="5">
        <v>1.2</v>
      </c>
      <c r="N66" s="5">
        <v>0.2</v>
      </c>
      <c r="O66" t="s">
        <v>228</v>
      </c>
      <c r="P66" t="s">
        <v>99</v>
      </c>
      <c r="Q66" t="s">
        <v>190</v>
      </c>
      <c r="R66" t="s">
        <v>107</v>
      </c>
      <c r="S66" t="s">
        <v>99</v>
      </c>
      <c r="T66" t="s">
        <v>183</v>
      </c>
      <c r="U66" t="s">
        <v>111</v>
      </c>
      <c r="V66" t="s">
        <v>386</v>
      </c>
    </row>
    <row r="67" spans="1:22" x14ac:dyDescent="0.2">
      <c r="A67" s="3" t="s">
        <v>368</v>
      </c>
      <c r="B67" t="s">
        <v>2</v>
      </c>
      <c r="C67" s="26">
        <v>4900</v>
      </c>
      <c r="D67" s="30">
        <v>276</v>
      </c>
      <c r="E67" s="31">
        <v>638</v>
      </c>
      <c r="F67" s="31">
        <f t="shared" ref="F67:F101" si="1">D67+E67</f>
        <v>914</v>
      </c>
      <c r="G67">
        <v>5814</v>
      </c>
      <c r="H67">
        <v>5821</v>
      </c>
      <c r="I67" s="12">
        <v>13.0078</v>
      </c>
      <c r="J67" s="38">
        <v>105.607</v>
      </c>
      <c r="K67">
        <v>18</v>
      </c>
      <c r="L67" s="5">
        <v>98.7</v>
      </c>
      <c r="M67" s="5">
        <v>1.1000000000000001</v>
      </c>
      <c r="N67" s="5">
        <v>0.2</v>
      </c>
      <c r="O67" t="s">
        <v>228</v>
      </c>
      <c r="P67" t="s">
        <v>99</v>
      </c>
      <c r="Q67" t="s">
        <v>190</v>
      </c>
      <c r="R67" t="s">
        <v>107</v>
      </c>
      <c r="S67" t="s">
        <v>99</v>
      </c>
      <c r="T67" t="s">
        <v>183</v>
      </c>
      <c r="U67" t="s">
        <v>111</v>
      </c>
      <c r="V67" t="s">
        <v>386</v>
      </c>
    </row>
    <row r="68" spans="1:22" x14ac:dyDescent="0.2">
      <c r="A68" s="3" t="s">
        <v>368</v>
      </c>
      <c r="B68" t="s">
        <v>3</v>
      </c>
      <c r="C68" s="26">
        <v>4900</v>
      </c>
      <c r="D68" s="30">
        <v>283</v>
      </c>
      <c r="E68" s="31">
        <v>602</v>
      </c>
      <c r="F68" s="31">
        <f t="shared" si="1"/>
        <v>885</v>
      </c>
      <c r="G68">
        <v>5785</v>
      </c>
      <c r="H68">
        <v>5792</v>
      </c>
      <c r="I68" s="12">
        <v>12.7524</v>
      </c>
      <c r="J68" s="38">
        <v>95.820999999999998</v>
      </c>
      <c r="K68">
        <v>17</v>
      </c>
      <c r="L68" s="5">
        <v>98.6</v>
      </c>
      <c r="M68" s="5">
        <v>1.1000000000000001</v>
      </c>
      <c r="N68" s="5">
        <v>0.3</v>
      </c>
      <c r="O68" t="s">
        <v>228</v>
      </c>
      <c r="P68" t="s">
        <v>112</v>
      </c>
      <c r="Q68" t="s">
        <v>190</v>
      </c>
      <c r="R68" t="s">
        <v>114</v>
      </c>
      <c r="S68" t="s">
        <v>99</v>
      </c>
      <c r="T68" t="s">
        <v>183</v>
      </c>
      <c r="U68" t="s">
        <v>113</v>
      </c>
      <c r="V68" t="s">
        <v>386</v>
      </c>
    </row>
    <row r="69" spans="1:22" x14ac:dyDescent="0.2">
      <c r="A69" s="3" t="s">
        <v>368</v>
      </c>
      <c r="B69" t="s">
        <v>4</v>
      </c>
      <c r="C69" s="26">
        <v>4900</v>
      </c>
      <c r="D69" s="30">
        <v>279</v>
      </c>
      <c r="E69" s="31">
        <v>621</v>
      </c>
      <c r="F69" s="31">
        <f t="shared" si="1"/>
        <v>900</v>
      </c>
      <c r="G69">
        <v>5800</v>
      </c>
      <c r="H69">
        <v>5807</v>
      </c>
      <c r="I69" s="12">
        <v>12.8576</v>
      </c>
      <c r="J69" s="38">
        <v>126.414</v>
      </c>
      <c r="K69">
        <v>18</v>
      </c>
      <c r="L69" s="5">
        <v>98.4</v>
      </c>
      <c r="M69" s="5">
        <v>1.1000000000000001</v>
      </c>
      <c r="N69" s="5">
        <v>0.5</v>
      </c>
      <c r="O69" t="s">
        <v>228</v>
      </c>
      <c r="P69" t="s">
        <v>115</v>
      </c>
      <c r="Q69" t="s">
        <v>190</v>
      </c>
      <c r="R69" t="s">
        <v>107</v>
      </c>
      <c r="S69" t="s">
        <v>99</v>
      </c>
      <c r="T69" t="s">
        <v>110</v>
      </c>
      <c r="U69" t="s">
        <v>110</v>
      </c>
      <c r="V69" t="s">
        <v>386</v>
      </c>
    </row>
    <row r="70" spans="1:22" x14ac:dyDescent="0.2">
      <c r="A70" s="3" t="s">
        <v>368</v>
      </c>
      <c r="B70" t="s">
        <v>5</v>
      </c>
      <c r="C70" s="26">
        <v>4900</v>
      </c>
      <c r="D70" s="30">
        <v>283</v>
      </c>
      <c r="E70" s="31">
        <v>528</v>
      </c>
      <c r="F70" s="31">
        <f t="shared" si="1"/>
        <v>811</v>
      </c>
      <c r="G70">
        <v>5711</v>
      </c>
      <c r="H70">
        <v>5717</v>
      </c>
      <c r="I70" s="12">
        <v>12.1126</v>
      </c>
      <c r="J70" s="38">
        <v>108.715</v>
      </c>
      <c r="K70">
        <v>18</v>
      </c>
      <c r="L70" s="5">
        <v>98.5</v>
      </c>
      <c r="M70" s="5">
        <v>1.2</v>
      </c>
      <c r="N70" s="5">
        <v>0.3</v>
      </c>
      <c r="O70" t="s">
        <v>228</v>
      </c>
      <c r="P70" t="s">
        <v>99</v>
      </c>
      <c r="Q70" t="s">
        <v>190</v>
      </c>
      <c r="R70" t="s">
        <v>107</v>
      </c>
      <c r="S70" t="s">
        <v>99</v>
      </c>
      <c r="T70" t="s">
        <v>110</v>
      </c>
      <c r="U70" t="s">
        <v>116</v>
      </c>
      <c r="V70" t="s">
        <v>386</v>
      </c>
    </row>
    <row r="71" spans="1:22" x14ac:dyDescent="0.2">
      <c r="A71" s="3" t="s">
        <v>368</v>
      </c>
      <c r="B71" t="s">
        <v>6</v>
      </c>
      <c r="C71" s="26">
        <v>4900</v>
      </c>
      <c r="D71" s="30">
        <v>257</v>
      </c>
      <c r="E71" s="31">
        <v>554</v>
      </c>
      <c r="F71" s="31">
        <f t="shared" si="1"/>
        <v>811</v>
      </c>
      <c r="G71">
        <v>5711</v>
      </c>
      <c r="H71">
        <v>5717</v>
      </c>
      <c r="I71" s="12">
        <v>12.3653</v>
      </c>
      <c r="J71" s="38">
        <v>123.63500000000001</v>
      </c>
      <c r="K71">
        <v>17</v>
      </c>
      <c r="L71" s="5">
        <v>98.6</v>
      </c>
      <c r="M71" s="5">
        <v>1.2</v>
      </c>
      <c r="N71" s="5">
        <v>0.2</v>
      </c>
      <c r="O71" t="s">
        <v>228</v>
      </c>
      <c r="P71" t="s">
        <v>117</v>
      </c>
      <c r="Q71" t="s">
        <v>190</v>
      </c>
      <c r="R71" t="s">
        <v>107</v>
      </c>
      <c r="S71" t="s">
        <v>99</v>
      </c>
      <c r="T71" t="s">
        <v>104</v>
      </c>
      <c r="U71" t="s">
        <v>104</v>
      </c>
      <c r="V71" t="s">
        <v>386</v>
      </c>
    </row>
    <row r="72" spans="1:22" x14ac:dyDescent="0.2">
      <c r="A72" s="3" t="s">
        <v>368</v>
      </c>
      <c r="B72" t="s">
        <v>7</v>
      </c>
      <c r="C72" s="26">
        <v>4900</v>
      </c>
      <c r="D72" s="30">
        <v>267</v>
      </c>
      <c r="E72" s="31">
        <v>700</v>
      </c>
      <c r="F72" s="31">
        <f t="shared" si="1"/>
        <v>967</v>
      </c>
      <c r="G72">
        <v>5867</v>
      </c>
      <c r="H72">
        <v>5873</v>
      </c>
      <c r="I72" s="12">
        <v>13.420999999999999</v>
      </c>
      <c r="J72" s="38">
        <v>114.673</v>
      </c>
      <c r="K72">
        <v>18</v>
      </c>
      <c r="L72" s="5">
        <v>98.7</v>
      </c>
      <c r="M72" s="5">
        <v>1.1000000000000001</v>
      </c>
      <c r="N72" s="5">
        <v>0.2</v>
      </c>
      <c r="O72" t="s">
        <v>228</v>
      </c>
      <c r="P72" t="s">
        <v>99</v>
      </c>
      <c r="Q72" t="s">
        <v>190</v>
      </c>
      <c r="R72" t="s">
        <v>107</v>
      </c>
      <c r="S72" t="s">
        <v>99</v>
      </c>
      <c r="T72" t="s">
        <v>182</v>
      </c>
      <c r="U72" t="s">
        <v>118</v>
      </c>
      <c r="V72" t="s">
        <v>386</v>
      </c>
    </row>
    <row r="73" spans="1:22" x14ac:dyDescent="0.2">
      <c r="A73" s="3" t="s">
        <v>368</v>
      </c>
      <c r="B73" t="s">
        <v>376</v>
      </c>
      <c r="C73" s="26">
        <v>4900</v>
      </c>
      <c r="D73" s="30">
        <v>272</v>
      </c>
      <c r="E73" s="31">
        <v>677</v>
      </c>
      <c r="F73" s="31">
        <f t="shared" si="1"/>
        <v>949</v>
      </c>
      <c r="G73">
        <v>5849</v>
      </c>
      <c r="H73">
        <v>5856</v>
      </c>
      <c r="I73" s="12">
        <v>13.476100000000001</v>
      </c>
      <c r="J73" s="38">
        <v>109.236</v>
      </c>
      <c r="K73">
        <v>18</v>
      </c>
      <c r="L73" s="5">
        <v>98.6</v>
      </c>
      <c r="M73" s="5">
        <v>1.1000000000000001</v>
      </c>
      <c r="N73" s="5">
        <v>0.3</v>
      </c>
      <c r="O73" t="s">
        <v>228</v>
      </c>
      <c r="P73" t="s">
        <v>97</v>
      </c>
      <c r="Q73" t="s">
        <v>190</v>
      </c>
      <c r="R73" t="s">
        <v>101</v>
      </c>
      <c r="S73" t="s">
        <v>371</v>
      </c>
      <c r="T73" t="s">
        <v>110</v>
      </c>
      <c r="U73" t="s">
        <v>110</v>
      </c>
      <c r="V73" t="s">
        <v>386</v>
      </c>
    </row>
    <row r="74" spans="1:22" x14ac:dyDescent="0.2">
      <c r="A74" s="3" t="s">
        <v>368</v>
      </c>
      <c r="B74" t="s">
        <v>8</v>
      </c>
      <c r="C74" s="26">
        <v>4900</v>
      </c>
      <c r="D74" s="30">
        <v>289</v>
      </c>
      <c r="E74" s="31">
        <v>554</v>
      </c>
      <c r="F74" s="31">
        <f t="shared" si="1"/>
        <v>843</v>
      </c>
      <c r="G74">
        <v>5743</v>
      </c>
      <c r="H74">
        <v>5749</v>
      </c>
      <c r="I74" s="12">
        <v>12.3508</v>
      </c>
      <c r="J74" s="38">
        <v>102.857</v>
      </c>
      <c r="K74">
        <v>18</v>
      </c>
      <c r="L74" s="5">
        <v>98.7</v>
      </c>
      <c r="M74" s="5">
        <v>1.1000000000000001</v>
      </c>
      <c r="N74" s="5">
        <v>0.2</v>
      </c>
      <c r="O74" t="s">
        <v>228</v>
      </c>
      <c r="P74" t="s">
        <v>97</v>
      </c>
      <c r="Q74" t="s">
        <v>190</v>
      </c>
      <c r="R74" t="s">
        <v>101</v>
      </c>
      <c r="S74" t="s">
        <v>132</v>
      </c>
      <c r="T74" t="s">
        <v>110</v>
      </c>
      <c r="U74" t="s">
        <v>110</v>
      </c>
      <c r="V74" t="s">
        <v>386</v>
      </c>
    </row>
    <row r="75" spans="1:22" x14ac:dyDescent="0.2">
      <c r="A75" s="3" t="s">
        <v>368</v>
      </c>
      <c r="B75" t="s">
        <v>9</v>
      </c>
      <c r="C75" s="26">
        <v>4900</v>
      </c>
      <c r="D75" s="30">
        <v>275</v>
      </c>
      <c r="E75" s="31">
        <v>567</v>
      </c>
      <c r="F75" s="31">
        <f t="shared" si="1"/>
        <v>842</v>
      </c>
      <c r="G75">
        <v>5742</v>
      </c>
      <c r="H75">
        <v>5748</v>
      </c>
      <c r="I75" s="12">
        <v>12.272600000000001</v>
      </c>
      <c r="J75" s="38">
        <v>96.878</v>
      </c>
      <c r="K75">
        <v>18</v>
      </c>
      <c r="L75" s="5">
        <v>98.7</v>
      </c>
      <c r="M75" s="5">
        <v>1.1000000000000001</v>
      </c>
      <c r="N75" s="5">
        <v>0.2</v>
      </c>
      <c r="O75" t="s">
        <v>228</v>
      </c>
      <c r="P75" t="s">
        <v>97</v>
      </c>
      <c r="Q75" t="s">
        <v>190</v>
      </c>
      <c r="R75" t="s">
        <v>101</v>
      </c>
      <c r="S75" t="s">
        <v>375</v>
      </c>
      <c r="T75" t="s">
        <v>110</v>
      </c>
      <c r="U75" t="s">
        <v>110</v>
      </c>
      <c r="V75" t="s">
        <v>386</v>
      </c>
    </row>
    <row r="76" spans="1:22" x14ac:dyDescent="0.2">
      <c r="A76" s="3" t="s">
        <v>368</v>
      </c>
      <c r="B76" t="s">
        <v>10</v>
      </c>
      <c r="C76" s="26">
        <v>4900</v>
      </c>
      <c r="D76" s="30">
        <v>270</v>
      </c>
      <c r="E76" s="31">
        <v>568</v>
      </c>
      <c r="F76" s="31">
        <f t="shared" si="1"/>
        <v>838</v>
      </c>
      <c r="G76">
        <v>5738</v>
      </c>
      <c r="H76">
        <v>5745</v>
      </c>
      <c r="I76" s="12">
        <v>12.3888</v>
      </c>
      <c r="J76" s="38">
        <v>114.711</v>
      </c>
      <c r="K76">
        <v>18</v>
      </c>
      <c r="L76" s="5">
        <v>98.7</v>
      </c>
      <c r="M76" s="5">
        <v>1.1000000000000001</v>
      </c>
      <c r="N76" s="5">
        <v>0.2</v>
      </c>
      <c r="O76" t="s">
        <v>228</v>
      </c>
      <c r="P76" t="s">
        <v>97</v>
      </c>
      <c r="Q76" t="s">
        <v>190</v>
      </c>
      <c r="R76" t="s">
        <v>101</v>
      </c>
      <c r="S76" t="s">
        <v>107</v>
      </c>
      <c r="T76" t="s">
        <v>110</v>
      </c>
      <c r="U76" t="s">
        <v>110</v>
      </c>
      <c r="V76" t="s">
        <v>386</v>
      </c>
    </row>
    <row r="77" spans="1:22" x14ac:dyDescent="0.2">
      <c r="A77" s="3" t="s">
        <v>368</v>
      </c>
      <c r="B77" t="s">
        <v>11</v>
      </c>
      <c r="C77" s="26">
        <v>4900</v>
      </c>
      <c r="D77" s="30">
        <v>268</v>
      </c>
      <c r="E77" s="31">
        <v>569</v>
      </c>
      <c r="F77" s="31">
        <f t="shared" si="1"/>
        <v>837</v>
      </c>
      <c r="G77">
        <v>5737</v>
      </c>
      <c r="H77">
        <v>5743</v>
      </c>
      <c r="I77" s="12">
        <v>12.1525</v>
      </c>
      <c r="J77" s="38">
        <v>103.767</v>
      </c>
      <c r="K77">
        <v>18</v>
      </c>
      <c r="L77" s="5">
        <v>98.7</v>
      </c>
      <c r="M77" s="5">
        <v>1.1000000000000001</v>
      </c>
      <c r="N77" s="5">
        <v>0.2</v>
      </c>
      <c r="O77" t="s">
        <v>228</v>
      </c>
      <c r="P77" t="s">
        <v>99</v>
      </c>
      <c r="Q77" t="s">
        <v>190</v>
      </c>
      <c r="R77" t="s">
        <v>101</v>
      </c>
      <c r="S77" t="s">
        <v>186</v>
      </c>
      <c r="T77" t="s">
        <v>110</v>
      </c>
      <c r="U77" t="s">
        <v>110</v>
      </c>
      <c r="V77" t="s">
        <v>386</v>
      </c>
    </row>
    <row r="78" spans="1:22" x14ac:dyDescent="0.2">
      <c r="A78" s="3" t="s">
        <v>368</v>
      </c>
      <c r="B78" t="s">
        <v>12</v>
      </c>
      <c r="C78" s="26">
        <v>4900</v>
      </c>
      <c r="D78" s="30">
        <v>273</v>
      </c>
      <c r="E78" s="31">
        <v>592</v>
      </c>
      <c r="F78" s="31">
        <f t="shared" si="1"/>
        <v>865</v>
      </c>
      <c r="G78">
        <v>5765</v>
      </c>
      <c r="H78">
        <v>5771</v>
      </c>
      <c r="I78" s="12">
        <v>12.710599999999999</v>
      </c>
      <c r="J78" s="38">
        <v>122.94</v>
      </c>
      <c r="K78">
        <v>18</v>
      </c>
      <c r="L78" s="5">
        <v>98.4</v>
      </c>
      <c r="M78" s="5">
        <v>1.2</v>
      </c>
      <c r="N78" s="5">
        <v>0.4</v>
      </c>
      <c r="O78" t="s">
        <v>228</v>
      </c>
      <c r="P78" t="s">
        <v>99</v>
      </c>
      <c r="Q78" t="s">
        <v>190</v>
      </c>
      <c r="R78" t="s">
        <v>107</v>
      </c>
      <c r="S78" t="s">
        <v>99</v>
      </c>
      <c r="T78" t="s">
        <v>110</v>
      </c>
      <c r="U78" t="s">
        <v>110</v>
      </c>
      <c r="V78" t="s">
        <v>386</v>
      </c>
    </row>
    <row r="79" spans="1:22" x14ac:dyDescent="0.2">
      <c r="A79" s="3" t="s">
        <v>368</v>
      </c>
      <c r="B79" t="s">
        <v>13</v>
      </c>
      <c r="C79" s="26">
        <v>4900</v>
      </c>
      <c r="D79" s="30">
        <v>310</v>
      </c>
      <c r="E79" s="31">
        <v>557</v>
      </c>
      <c r="F79" s="31">
        <f t="shared" si="1"/>
        <v>867</v>
      </c>
      <c r="G79">
        <v>5767</v>
      </c>
      <c r="H79">
        <v>5773</v>
      </c>
      <c r="I79" s="12">
        <v>12.2745</v>
      </c>
      <c r="J79" s="38">
        <v>112.926</v>
      </c>
      <c r="K79">
        <v>18</v>
      </c>
      <c r="L79" s="5">
        <v>98.6</v>
      </c>
      <c r="M79" s="5">
        <v>1.1000000000000001</v>
      </c>
      <c r="N79" s="5">
        <v>0.3</v>
      </c>
      <c r="O79" t="s">
        <v>228</v>
      </c>
      <c r="P79" t="s">
        <v>97</v>
      </c>
      <c r="Q79" t="s">
        <v>190</v>
      </c>
      <c r="R79" t="s">
        <v>101</v>
      </c>
      <c r="S79" t="s">
        <v>374</v>
      </c>
      <c r="T79" t="s">
        <v>110</v>
      </c>
      <c r="U79" t="s">
        <v>110</v>
      </c>
      <c r="V79" t="s">
        <v>386</v>
      </c>
    </row>
    <row r="80" spans="1:22" x14ac:dyDescent="0.2">
      <c r="A80" s="3" t="s">
        <v>368</v>
      </c>
      <c r="B80" t="s">
        <v>14</v>
      </c>
      <c r="C80" s="26">
        <v>4900</v>
      </c>
      <c r="D80" s="30">
        <v>268</v>
      </c>
      <c r="E80" s="31">
        <v>566</v>
      </c>
      <c r="F80" s="31">
        <f t="shared" si="1"/>
        <v>834</v>
      </c>
      <c r="G80">
        <v>5734</v>
      </c>
      <c r="H80">
        <v>5741</v>
      </c>
      <c r="I80" s="12">
        <v>12.5585</v>
      </c>
      <c r="J80" s="38">
        <v>101.785</v>
      </c>
      <c r="K80">
        <v>17</v>
      </c>
      <c r="L80" s="5">
        <v>98.7</v>
      </c>
      <c r="M80" s="5">
        <v>1.1000000000000001</v>
      </c>
      <c r="N80" s="5">
        <v>0.2</v>
      </c>
      <c r="O80" t="s">
        <v>228</v>
      </c>
      <c r="P80" t="s">
        <v>97</v>
      </c>
      <c r="Q80" t="s">
        <v>190</v>
      </c>
      <c r="R80" t="s">
        <v>101</v>
      </c>
      <c r="S80" t="s">
        <v>186</v>
      </c>
      <c r="T80" t="s">
        <v>110</v>
      </c>
      <c r="U80" t="s">
        <v>110</v>
      </c>
      <c r="V80" t="s">
        <v>386</v>
      </c>
    </row>
    <row r="81" spans="1:22" x14ac:dyDescent="0.2">
      <c r="A81" s="3" t="s">
        <v>368</v>
      </c>
      <c r="B81" t="s">
        <v>15</v>
      </c>
      <c r="C81" s="26">
        <v>4900</v>
      </c>
      <c r="D81" s="30">
        <v>271</v>
      </c>
      <c r="E81" s="31">
        <v>632</v>
      </c>
      <c r="F81" s="31">
        <f t="shared" si="1"/>
        <v>903</v>
      </c>
      <c r="G81">
        <v>5803</v>
      </c>
      <c r="H81">
        <v>5809</v>
      </c>
      <c r="I81" s="12">
        <v>12.9666</v>
      </c>
      <c r="J81" s="38">
        <v>102.996</v>
      </c>
      <c r="K81">
        <v>18</v>
      </c>
      <c r="L81" s="5">
        <v>98.7</v>
      </c>
      <c r="M81" s="5">
        <v>1.1000000000000001</v>
      </c>
      <c r="N81" s="5">
        <v>0.2</v>
      </c>
      <c r="O81" t="s">
        <v>228</v>
      </c>
      <c r="P81" t="s">
        <v>97</v>
      </c>
      <c r="Q81" t="s">
        <v>190</v>
      </c>
      <c r="R81" t="s">
        <v>101</v>
      </c>
      <c r="S81" t="s">
        <v>371</v>
      </c>
      <c r="T81" t="s">
        <v>110</v>
      </c>
      <c r="U81" t="s">
        <v>110</v>
      </c>
      <c r="V81" t="s">
        <v>386</v>
      </c>
    </row>
    <row r="82" spans="1:22" x14ac:dyDescent="0.2">
      <c r="A82" s="3" t="s">
        <v>368</v>
      </c>
      <c r="B82" t="s">
        <v>16</v>
      </c>
      <c r="C82" s="26">
        <v>4900</v>
      </c>
      <c r="D82" s="30">
        <v>279</v>
      </c>
      <c r="E82" s="31">
        <v>636</v>
      </c>
      <c r="F82" s="31">
        <f t="shared" si="1"/>
        <v>915</v>
      </c>
      <c r="G82">
        <v>5815</v>
      </c>
      <c r="H82">
        <v>5821</v>
      </c>
      <c r="I82" s="12">
        <v>13.0198</v>
      </c>
      <c r="J82" s="38">
        <v>87.415999999999997</v>
      </c>
      <c r="K82">
        <v>18</v>
      </c>
      <c r="L82" s="5">
        <v>98.7</v>
      </c>
      <c r="M82" s="5">
        <v>1.1000000000000001</v>
      </c>
      <c r="N82" s="5">
        <v>0.2</v>
      </c>
      <c r="O82" t="s">
        <v>228</v>
      </c>
      <c r="P82" t="s">
        <v>97</v>
      </c>
      <c r="Q82" t="s">
        <v>190</v>
      </c>
      <c r="R82" t="s">
        <v>101</v>
      </c>
      <c r="S82" t="s">
        <v>371</v>
      </c>
      <c r="T82" t="s">
        <v>110</v>
      </c>
      <c r="U82" t="s">
        <v>110</v>
      </c>
      <c r="V82" t="s">
        <v>386</v>
      </c>
    </row>
    <row r="83" spans="1:22" x14ac:dyDescent="0.2">
      <c r="A83" s="3" t="s">
        <v>368</v>
      </c>
      <c r="B83" t="s">
        <v>17</v>
      </c>
      <c r="C83" s="26">
        <v>4900</v>
      </c>
      <c r="D83" s="30">
        <v>273</v>
      </c>
      <c r="E83" s="31">
        <v>674</v>
      </c>
      <c r="F83" s="31">
        <f t="shared" si="1"/>
        <v>947</v>
      </c>
      <c r="G83">
        <v>5847</v>
      </c>
      <c r="H83">
        <v>5853</v>
      </c>
      <c r="I83" s="12">
        <v>13.295500000000001</v>
      </c>
      <c r="J83" s="38">
        <v>126.679</v>
      </c>
      <c r="K83">
        <v>18</v>
      </c>
      <c r="L83" s="5">
        <v>98.6</v>
      </c>
      <c r="M83" s="5">
        <v>1.1000000000000001</v>
      </c>
      <c r="N83" s="5">
        <v>0.3</v>
      </c>
      <c r="O83" t="s">
        <v>228</v>
      </c>
      <c r="P83" t="s">
        <v>97</v>
      </c>
      <c r="Q83" t="s">
        <v>190</v>
      </c>
      <c r="R83" t="s">
        <v>101</v>
      </c>
      <c r="S83" t="s">
        <v>132</v>
      </c>
      <c r="T83" t="s">
        <v>110</v>
      </c>
      <c r="U83" t="s">
        <v>110</v>
      </c>
      <c r="V83" t="s">
        <v>386</v>
      </c>
    </row>
    <row r="84" spans="1:22" x14ac:dyDescent="0.2">
      <c r="A84" s="3" t="s">
        <v>368</v>
      </c>
      <c r="B84" t="s">
        <v>18</v>
      </c>
      <c r="C84" s="26">
        <v>4900</v>
      </c>
      <c r="D84" s="30">
        <v>273</v>
      </c>
      <c r="E84" s="31">
        <v>598</v>
      </c>
      <c r="F84" s="31">
        <f t="shared" si="1"/>
        <v>871</v>
      </c>
      <c r="G84">
        <v>5771</v>
      </c>
      <c r="H84">
        <v>5777</v>
      </c>
      <c r="I84" s="12">
        <v>12.581099999999999</v>
      </c>
      <c r="J84" s="38">
        <v>83.114999999999995</v>
      </c>
      <c r="K84">
        <v>18</v>
      </c>
      <c r="L84" s="5">
        <v>98.7</v>
      </c>
      <c r="M84" s="5">
        <v>1.1000000000000001</v>
      </c>
      <c r="N84" s="5">
        <v>0.2</v>
      </c>
      <c r="O84" t="s">
        <v>228</v>
      </c>
      <c r="P84" t="s">
        <v>99</v>
      </c>
      <c r="Q84" t="s">
        <v>190</v>
      </c>
      <c r="R84" t="s">
        <v>114</v>
      </c>
      <c r="S84" t="s">
        <v>99</v>
      </c>
      <c r="T84" t="s">
        <v>100</v>
      </c>
      <c r="U84" t="s">
        <v>119</v>
      </c>
      <c r="V84" t="s">
        <v>386</v>
      </c>
    </row>
    <row r="85" spans="1:22" x14ac:dyDescent="0.2">
      <c r="A85" s="3" t="s">
        <v>368</v>
      </c>
      <c r="B85" t="s">
        <v>19</v>
      </c>
      <c r="C85" s="26">
        <v>4900</v>
      </c>
      <c r="D85" s="30">
        <v>265</v>
      </c>
      <c r="E85" s="31">
        <v>539</v>
      </c>
      <c r="F85" s="31">
        <f t="shared" si="1"/>
        <v>804</v>
      </c>
      <c r="G85">
        <v>5704</v>
      </c>
      <c r="H85">
        <v>5712</v>
      </c>
      <c r="I85" s="12">
        <v>12.3431</v>
      </c>
      <c r="J85" s="38">
        <v>55.500999999999998</v>
      </c>
      <c r="K85">
        <v>18</v>
      </c>
      <c r="L85" s="5">
        <v>98.5</v>
      </c>
      <c r="M85" s="5">
        <v>1.2</v>
      </c>
      <c r="N85" s="5">
        <v>0.3</v>
      </c>
      <c r="O85" t="s">
        <v>228</v>
      </c>
      <c r="P85" t="s">
        <v>97</v>
      </c>
      <c r="Q85" t="s">
        <v>190</v>
      </c>
      <c r="R85" t="s">
        <v>101</v>
      </c>
      <c r="S85" t="s">
        <v>107</v>
      </c>
      <c r="T85" t="s">
        <v>110</v>
      </c>
      <c r="U85" t="s">
        <v>110</v>
      </c>
      <c r="V85" t="s">
        <v>386</v>
      </c>
    </row>
    <row r="86" spans="1:22" x14ac:dyDescent="0.2">
      <c r="A86" s="3" t="s">
        <v>368</v>
      </c>
      <c r="B86" t="s">
        <v>20</v>
      </c>
      <c r="C86" s="26">
        <v>4900</v>
      </c>
      <c r="D86" s="30">
        <v>285</v>
      </c>
      <c r="E86" s="31">
        <v>572</v>
      </c>
      <c r="F86" s="31">
        <f t="shared" si="1"/>
        <v>857</v>
      </c>
      <c r="G86">
        <v>5757</v>
      </c>
      <c r="H86">
        <v>5763</v>
      </c>
      <c r="I86" s="12">
        <v>12.2746</v>
      </c>
      <c r="J86" s="38">
        <v>129.34299999999999</v>
      </c>
      <c r="K86">
        <v>18</v>
      </c>
      <c r="L86" s="5">
        <v>98.7</v>
      </c>
      <c r="M86" s="5">
        <v>1.1000000000000001</v>
      </c>
      <c r="N86" s="5">
        <v>0.2</v>
      </c>
      <c r="O86" t="s">
        <v>228</v>
      </c>
      <c r="P86" t="s">
        <v>97</v>
      </c>
      <c r="Q86" t="s">
        <v>190</v>
      </c>
      <c r="R86" t="s">
        <v>101</v>
      </c>
      <c r="S86" t="s">
        <v>375</v>
      </c>
      <c r="T86" t="s">
        <v>110</v>
      </c>
      <c r="U86" t="s">
        <v>110</v>
      </c>
      <c r="V86" t="s">
        <v>386</v>
      </c>
    </row>
    <row r="87" spans="1:22" x14ac:dyDescent="0.2">
      <c r="A87" s="3" t="s">
        <v>368</v>
      </c>
      <c r="B87" t="s">
        <v>21</v>
      </c>
      <c r="C87" s="26">
        <v>4900</v>
      </c>
      <c r="D87" s="30">
        <v>286</v>
      </c>
      <c r="E87" s="31">
        <v>584</v>
      </c>
      <c r="F87" s="31">
        <f t="shared" si="1"/>
        <v>870</v>
      </c>
      <c r="G87">
        <v>5770</v>
      </c>
      <c r="H87">
        <v>5776</v>
      </c>
      <c r="I87" s="12">
        <v>12.4278</v>
      </c>
      <c r="J87" s="38">
        <v>144.30799999999999</v>
      </c>
      <c r="K87">
        <v>17</v>
      </c>
      <c r="L87" s="5">
        <v>98.6</v>
      </c>
      <c r="M87" s="5">
        <v>1.1000000000000001</v>
      </c>
      <c r="N87" s="5">
        <v>0.3</v>
      </c>
      <c r="O87" t="s">
        <v>228</v>
      </c>
      <c r="P87" t="s">
        <v>97</v>
      </c>
      <c r="Q87" t="s">
        <v>190</v>
      </c>
      <c r="R87" t="s">
        <v>101</v>
      </c>
      <c r="S87" t="s">
        <v>375</v>
      </c>
      <c r="T87" t="s">
        <v>110</v>
      </c>
      <c r="U87" t="s">
        <v>110</v>
      </c>
      <c r="V87" t="s">
        <v>386</v>
      </c>
    </row>
    <row r="88" spans="1:22" x14ac:dyDescent="0.2">
      <c r="A88" s="3" t="s">
        <v>368</v>
      </c>
      <c r="B88" t="s">
        <v>22</v>
      </c>
      <c r="C88" s="26">
        <v>4900</v>
      </c>
      <c r="D88" s="30">
        <v>274</v>
      </c>
      <c r="E88" s="31">
        <v>552</v>
      </c>
      <c r="F88" s="31">
        <f t="shared" si="1"/>
        <v>826</v>
      </c>
      <c r="G88">
        <v>5726</v>
      </c>
      <c r="H88">
        <v>5732</v>
      </c>
      <c r="I88" s="12">
        <v>12.19</v>
      </c>
      <c r="J88" s="38">
        <v>64.097999999999999</v>
      </c>
      <c r="K88">
        <v>17</v>
      </c>
      <c r="L88" s="5">
        <v>98.7</v>
      </c>
      <c r="M88" s="5">
        <v>1.1000000000000001</v>
      </c>
      <c r="N88" s="5">
        <v>0.2</v>
      </c>
      <c r="O88" t="s">
        <v>228</v>
      </c>
      <c r="P88" t="s">
        <v>97</v>
      </c>
      <c r="Q88" t="s">
        <v>190</v>
      </c>
      <c r="R88" t="s">
        <v>101</v>
      </c>
      <c r="S88" t="s">
        <v>375</v>
      </c>
      <c r="T88" t="s">
        <v>110</v>
      </c>
      <c r="U88" t="s">
        <v>110</v>
      </c>
      <c r="V88" t="s">
        <v>386</v>
      </c>
    </row>
    <row r="89" spans="1:22" x14ac:dyDescent="0.2">
      <c r="A89" s="3" t="s">
        <v>368</v>
      </c>
      <c r="B89" t="s">
        <v>23</v>
      </c>
      <c r="C89" s="26">
        <v>4900</v>
      </c>
      <c r="D89" s="30">
        <v>277</v>
      </c>
      <c r="E89" s="31">
        <v>660</v>
      </c>
      <c r="F89" s="31">
        <f t="shared" si="1"/>
        <v>937</v>
      </c>
      <c r="G89">
        <v>5837</v>
      </c>
      <c r="H89">
        <v>5843</v>
      </c>
      <c r="I89" s="12">
        <v>13.120100000000001</v>
      </c>
      <c r="J89" s="38">
        <v>109.124</v>
      </c>
      <c r="K89">
        <v>17</v>
      </c>
      <c r="L89" s="5">
        <v>98.7</v>
      </c>
      <c r="M89" s="5">
        <v>1.1000000000000001</v>
      </c>
      <c r="N89" s="5">
        <v>0.2</v>
      </c>
      <c r="O89" t="s">
        <v>228</v>
      </c>
      <c r="P89" t="s">
        <v>97</v>
      </c>
      <c r="Q89" t="s">
        <v>190</v>
      </c>
      <c r="R89" t="s">
        <v>101</v>
      </c>
      <c r="S89" t="s">
        <v>107</v>
      </c>
      <c r="T89" t="s">
        <v>110</v>
      </c>
      <c r="U89" t="s">
        <v>110</v>
      </c>
      <c r="V89" t="s">
        <v>386</v>
      </c>
    </row>
    <row r="90" spans="1:22" x14ac:dyDescent="0.2">
      <c r="A90" s="3" t="s">
        <v>368</v>
      </c>
      <c r="B90" t="s">
        <v>109</v>
      </c>
      <c r="C90" s="26">
        <v>4900</v>
      </c>
      <c r="D90" s="30">
        <v>274</v>
      </c>
      <c r="E90" s="31">
        <v>490</v>
      </c>
      <c r="F90" s="31">
        <f t="shared" si="1"/>
        <v>764</v>
      </c>
      <c r="G90">
        <v>5664</v>
      </c>
      <c r="H90">
        <v>5670</v>
      </c>
      <c r="I90" s="12">
        <v>11.991</v>
      </c>
      <c r="J90" s="38">
        <v>429</v>
      </c>
      <c r="K90">
        <v>258</v>
      </c>
      <c r="L90" s="5">
        <v>98.4</v>
      </c>
      <c r="M90" s="5">
        <v>1.3</v>
      </c>
      <c r="N90" s="5">
        <v>0.3</v>
      </c>
      <c r="O90" t="s">
        <v>228</v>
      </c>
      <c r="P90" t="s">
        <v>97</v>
      </c>
      <c r="Q90" t="s">
        <v>189</v>
      </c>
      <c r="R90" t="s">
        <v>101</v>
      </c>
      <c r="S90" t="s">
        <v>107</v>
      </c>
      <c r="T90" t="s">
        <v>110</v>
      </c>
      <c r="U90" t="s">
        <v>110</v>
      </c>
      <c r="V90" s="4" t="s">
        <v>385</v>
      </c>
    </row>
    <row r="91" spans="1:22" x14ac:dyDescent="0.2">
      <c r="A91" s="3" t="s">
        <v>368</v>
      </c>
      <c r="B91" t="s">
        <v>24</v>
      </c>
      <c r="C91" s="26">
        <v>4900</v>
      </c>
      <c r="D91" s="30">
        <v>255</v>
      </c>
      <c r="E91" s="31">
        <v>552</v>
      </c>
      <c r="F91" s="31">
        <f t="shared" si="1"/>
        <v>807</v>
      </c>
      <c r="G91">
        <v>5707</v>
      </c>
      <c r="H91">
        <v>5713</v>
      </c>
      <c r="I91" s="12">
        <v>12.359</v>
      </c>
      <c r="J91" s="38">
        <v>55.447000000000003</v>
      </c>
      <c r="K91">
        <v>18</v>
      </c>
      <c r="L91" s="5">
        <v>98.6</v>
      </c>
      <c r="M91" s="5">
        <v>1.2</v>
      </c>
      <c r="N91" s="5">
        <v>0.2</v>
      </c>
      <c r="O91" t="s">
        <v>228</v>
      </c>
      <c r="P91" t="s">
        <v>120</v>
      </c>
      <c r="Q91" t="s">
        <v>190</v>
      </c>
      <c r="R91" t="s">
        <v>107</v>
      </c>
      <c r="S91" t="s">
        <v>99</v>
      </c>
      <c r="T91" t="s">
        <v>110</v>
      </c>
      <c r="U91" t="s">
        <v>110</v>
      </c>
      <c r="V91" t="s">
        <v>386</v>
      </c>
    </row>
    <row r="92" spans="1:22" x14ac:dyDescent="0.2">
      <c r="A92" s="3" t="s">
        <v>368</v>
      </c>
      <c r="B92" t="s">
        <v>25</v>
      </c>
      <c r="C92" s="26">
        <v>4900</v>
      </c>
      <c r="D92" s="30">
        <v>268</v>
      </c>
      <c r="E92" s="31">
        <v>626</v>
      </c>
      <c r="F92" s="31">
        <f t="shared" si="1"/>
        <v>894</v>
      </c>
      <c r="G92">
        <v>5794</v>
      </c>
      <c r="H92">
        <v>5800</v>
      </c>
      <c r="I92" s="12">
        <v>12.961600000000001</v>
      </c>
      <c r="J92" s="38">
        <v>130.00700000000001</v>
      </c>
      <c r="K92">
        <v>18</v>
      </c>
      <c r="L92" s="5">
        <v>98.7</v>
      </c>
      <c r="M92" s="5">
        <v>1.1000000000000001</v>
      </c>
      <c r="N92" s="5">
        <v>0.2</v>
      </c>
      <c r="O92" t="s">
        <v>228</v>
      </c>
      <c r="P92" t="s">
        <v>120</v>
      </c>
      <c r="Q92" t="s">
        <v>190</v>
      </c>
      <c r="R92" t="s">
        <v>107</v>
      </c>
      <c r="S92" t="s">
        <v>99</v>
      </c>
      <c r="T92" t="s">
        <v>110</v>
      </c>
      <c r="U92" t="s">
        <v>110</v>
      </c>
      <c r="V92" t="s">
        <v>386</v>
      </c>
    </row>
    <row r="93" spans="1:22" x14ac:dyDescent="0.2">
      <c r="A93" s="3" t="s">
        <v>368</v>
      </c>
      <c r="B93" t="s">
        <v>26</v>
      </c>
      <c r="C93" s="26">
        <v>4900</v>
      </c>
      <c r="D93" s="30">
        <v>270</v>
      </c>
      <c r="E93" s="31">
        <v>545</v>
      </c>
      <c r="F93" s="31">
        <f t="shared" si="1"/>
        <v>815</v>
      </c>
      <c r="G93">
        <v>5715</v>
      </c>
      <c r="H93">
        <v>5721</v>
      </c>
      <c r="I93" s="12">
        <v>12.2218</v>
      </c>
      <c r="J93" s="38">
        <v>33.426000000000002</v>
      </c>
      <c r="K93">
        <v>18</v>
      </c>
      <c r="L93" s="5">
        <v>98.6</v>
      </c>
      <c r="M93" s="5">
        <v>1.1000000000000001</v>
      </c>
      <c r="N93" s="5">
        <v>0.3</v>
      </c>
      <c r="O93" t="s">
        <v>228</v>
      </c>
      <c r="P93" t="s">
        <v>120</v>
      </c>
      <c r="Q93" t="s">
        <v>190</v>
      </c>
      <c r="R93" t="s">
        <v>107</v>
      </c>
      <c r="S93" t="s">
        <v>99</v>
      </c>
      <c r="T93" t="s">
        <v>110</v>
      </c>
      <c r="U93" t="s">
        <v>110</v>
      </c>
      <c r="V93" t="s">
        <v>386</v>
      </c>
    </row>
    <row r="94" spans="1:22" x14ac:dyDescent="0.2">
      <c r="A94" s="3" t="s">
        <v>368</v>
      </c>
      <c r="B94" t="s">
        <v>27</v>
      </c>
      <c r="C94" s="26">
        <v>4900</v>
      </c>
      <c r="D94" s="30">
        <v>267</v>
      </c>
      <c r="E94" s="31">
        <v>582</v>
      </c>
      <c r="F94" s="31">
        <f t="shared" si="1"/>
        <v>849</v>
      </c>
      <c r="G94">
        <v>5749</v>
      </c>
      <c r="H94">
        <v>5755</v>
      </c>
      <c r="I94" s="12">
        <v>12.4892</v>
      </c>
      <c r="J94" s="38">
        <v>126.687</v>
      </c>
      <c r="K94">
        <v>18</v>
      </c>
      <c r="L94" s="5">
        <v>98.7</v>
      </c>
      <c r="M94" s="5">
        <v>1.1000000000000001</v>
      </c>
      <c r="N94" s="5">
        <v>0.2</v>
      </c>
      <c r="O94" t="s">
        <v>228</v>
      </c>
      <c r="P94" t="s">
        <v>120</v>
      </c>
      <c r="Q94" t="s">
        <v>190</v>
      </c>
      <c r="R94" t="s">
        <v>107</v>
      </c>
      <c r="S94" t="s">
        <v>99</v>
      </c>
      <c r="T94" t="s">
        <v>110</v>
      </c>
      <c r="U94" t="s">
        <v>110</v>
      </c>
      <c r="V94" t="s">
        <v>386</v>
      </c>
    </row>
    <row r="95" spans="1:22" x14ac:dyDescent="0.2">
      <c r="A95" s="3" t="s">
        <v>368</v>
      </c>
      <c r="B95" t="s">
        <v>28</v>
      </c>
      <c r="C95" s="26">
        <v>4900</v>
      </c>
      <c r="D95" s="30">
        <v>275</v>
      </c>
      <c r="E95" s="31">
        <v>623</v>
      </c>
      <c r="F95" s="31">
        <f t="shared" si="1"/>
        <v>898</v>
      </c>
      <c r="G95">
        <v>5798</v>
      </c>
      <c r="H95">
        <v>5805</v>
      </c>
      <c r="I95" s="12">
        <v>12.8972</v>
      </c>
      <c r="J95" s="38">
        <v>86.168999999999997</v>
      </c>
      <c r="K95">
        <v>18</v>
      </c>
      <c r="L95" s="5">
        <v>98.7</v>
      </c>
      <c r="M95" s="5">
        <v>1.1000000000000001</v>
      </c>
      <c r="N95" s="5">
        <v>0.2</v>
      </c>
      <c r="O95" t="s">
        <v>228</v>
      </c>
      <c r="P95" t="s">
        <v>120</v>
      </c>
      <c r="Q95" t="s">
        <v>190</v>
      </c>
      <c r="R95" t="s">
        <v>107</v>
      </c>
      <c r="S95" t="s">
        <v>99</v>
      </c>
      <c r="T95" t="s">
        <v>110</v>
      </c>
      <c r="U95" t="s">
        <v>110</v>
      </c>
      <c r="V95" t="s">
        <v>386</v>
      </c>
    </row>
    <row r="96" spans="1:22" x14ac:dyDescent="0.2">
      <c r="A96" s="3" t="s">
        <v>368</v>
      </c>
      <c r="B96" t="s">
        <v>29</v>
      </c>
      <c r="C96" s="26">
        <v>4900</v>
      </c>
      <c r="D96" s="30">
        <v>282</v>
      </c>
      <c r="E96" s="31">
        <v>641</v>
      </c>
      <c r="F96" s="31">
        <f t="shared" si="1"/>
        <v>923</v>
      </c>
      <c r="G96">
        <v>5823</v>
      </c>
      <c r="H96">
        <v>5830</v>
      </c>
      <c r="I96" s="12">
        <v>13.0626</v>
      </c>
      <c r="J96" s="38">
        <v>75.94</v>
      </c>
      <c r="K96">
        <v>18</v>
      </c>
      <c r="L96" s="5">
        <v>98.5</v>
      </c>
      <c r="M96" s="5">
        <v>1.2</v>
      </c>
      <c r="N96" s="5">
        <v>0.3</v>
      </c>
      <c r="O96" t="s">
        <v>228</v>
      </c>
      <c r="P96" t="s">
        <v>120</v>
      </c>
      <c r="Q96" t="s">
        <v>190</v>
      </c>
      <c r="R96" t="s">
        <v>107</v>
      </c>
      <c r="S96" t="s">
        <v>99</v>
      </c>
      <c r="T96" t="s">
        <v>110</v>
      </c>
      <c r="U96" t="s">
        <v>110</v>
      </c>
      <c r="V96" t="s">
        <v>386</v>
      </c>
    </row>
    <row r="97" spans="1:22" x14ac:dyDescent="0.2">
      <c r="A97" s="3" t="s">
        <v>368</v>
      </c>
      <c r="B97" t="s">
        <v>30</v>
      </c>
      <c r="C97" s="26">
        <v>4900</v>
      </c>
      <c r="D97" s="30">
        <v>270</v>
      </c>
      <c r="E97" s="31">
        <v>629</v>
      </c>
      <c r="F97" s="31">
        <f t="shared" si="1"/>
        <v>899</v>
      </c>
      <c r="G97">
        <v>5799</v>
      </c>
      <c r="H97">
        <v>5805</v>
      </c>
      <c r="I97" s="12">
        <v>12.973100000000001</v>
      </c>
      <c r="J97" s="38">
        <v>178.834</v>
      </c>
      <c r="K97">
        <v>18</v>
      </c>
      <c r="L97" s="5">
        <v>98.6</v>
      </c>
      <c r="M97" s="5">
        <v>1.2</v>
      </c>
      <c r="N97" s="5">
        <v>0.2</v>
      </c>
      <c r="O97" t="s">
        <v>228</v>
      </c>
      <c r="P97" t="s">
        <v>120</v>
      </c>
      <c r="Q97" t="s">
        <v>190</v>
      </c>
      <c r="R97" t="s">
        <v>107</v>
      </c>
      <c r="S97" t="s">
        <v>99</v>
      </c>
      <c r="T97" t="s">
        <v>110</v>
      </c>
      <c r="U97" t="s">
        <v>110</v>
      </c>
      <c r="V97" t="s">
        <v>386</v>
      </c>
    </row>
    <row r="98" spans="1:22" x14ac:dyDescent="0.2">
      <c r="A98" s="3" t="s">
        <v>368</v>
      </c>
      <c r="B98" t="s">
        <v>31</v>
      </c>
      <c r="C98" s="26">
        <v>4900</v>
      </c>
      <c r="D98" s="30">
        <v>273</v>
      </c>
      <c r="E98" s="31">
        <v>567</v>
      </c>
      <c r="F98" s="31">
        <f t="shared" si="1"/>
        <v>840</v>
      </c>
      <c r="G98">
        <v>5740</v>
      </c>
      <c r="H98">
        <v>5746</v>
      </c>
      <c r="I98" s="12">
        <v>12.1965</v>
      </c>
      <c r="J98" s="38">
        <v>130.453</v>
      </c>
      <c r="K98">
        <v>18</v>
      </c>
      <c r="L98" s="5">
        <v>98.7</v>
      </c>
      <c r="M98" s="5">
        <v>1.1000000000000001</v>
      </c>
      <c r="N98" s="5">
        <v>0.2</v>
      </c>
      <c r="O98" t="s">
        <v>228</v>
      </c>
      <c r="P98" t="s">
        <v>120</v>
      </c>
      <c r="Q98" t="s">
        <v>190</v>
      </c>
      <c r="R98" t="s">
        <v>107</v>
      </c>
      <c r="S98" t="s">
        <v>99</v>
      </c>
      <c r="T98" t="s">
        <v>110</v>
      </c>
      <c r="U98" t="s">
        <v>110</v>
      </c>
      <c r="V98" t="s">
        <v>386</v>
      </c>
    </row>
    <row r="99" spans="1:22" x14ac:dyDescent="0.2">
      <c r="A99" s="3" t="s">
        <v>368</v>
      </c>
      <c r="B99" t="s">
        <v>32</v>
      </c>
      <c r="C99" s="26">
        <v>4900</v>
      </c>
      <c r="D99" s="30">
        <v>269</v>
      </c>
      <c r="E99" s="31">
        <v>580</v>
      </c>
      <c r="F99" s="31">
        <f t="shared" si="1"/>
        <v>849</v>
      </c>
      <c r="G99">
        <v>5749</v>
      </c>
      <c r="H99">
        <v>5755</v>
      </c>
      <c r="I99" s="12">
        <v>12.498900000000001</v>
      </c>
      <c r="J99" s="38">
        <v>157.5</v>
      </c>
      <c r="K99">
        <v>18</v>
      </c>
      <c r="L99" s="5">
        <v>98.6</v>
      </c>
      <c r="M99" s="5">
        <v>1.1000000000000001</v>
      </c>
      <c r="N99" s="5">
        <v>0.3</v>
      </c>
      <c r="O99" t="s">
        <v>228</v>
      </c>
      <c r="P99" t="s">
        <v>120</v>
      </c>
      <c r="Q99" t="s">
        <v>190</v>
      </c>
      <c r="R99" t="s">
        <v>107</v>
      </c>
      <c r="S99" t="s">
        <v>99</v>
      </c>
      <c r="T99" t="s">
        <v>110</v>
      </c>
      <c r="U99" t="s">
        <v>110</v>
      </c>
      <c r="V99" t="s">
        <v>386</v>
      </c>
    </row>
    <row r="100" spans="1:22" x14ac:dyDescent="0.2">
      <c r="A100" s="3" t="s">
        <v>368</v>
      </c>
      <c r="B100" t="s">
        <v>33</v>
      </c>
      <c r="C100" s="26">
        <v>4900</v>
      </c>
      <c r="D100" s="30">
        <v>263</v>
      </c>
      <c r="E100" s="31">
        <v>602</v>
      </c>
      <c r="F100" s="31">
        <f t="shared" si="1"/>
        <v>865</v>
      </c>
      <c r="G100">
        <v>5765</v>
      </c>
      <c r="H100">
        <v>5771</v>
      </c>
      <c r="I100" s="12">
        <v>12.6958</v>
      </c>
      <c r="J100" s="38">
        <v>161.101</v>
      </c>
      <c r="K100">
        <v>18</v>
      </c>
      <c r="L100" s="5">
        <v>98.7</v>
      </c>
      <c r="M100" s="5">
        <v>1.1000000000000001</v>
      </c>
      <c r="N100" s="5">
        <v>0.2</v>
      </c>
      <c r="O100" t="s">
        <v>228</v>
      </c>
      <c r="P100" t="s">
        <v>120</v>
      </c>
      <c r="Q100" t="s">
        <v>190</v>
      </c>
      <c r="R100" t="s">
        <v>107</v>
      </c>
      <c r="S100" t="s">
        <v>99</v>
      </c>
      <c r="T100" t="s">
        <v>110</v>
      </c>
      <c r="U100" t="s">
        <v>110</v>
      </c>
      <c r="V100" t="s">
        <v>386</v>
      </c>
    </row>
    <row r="101" spans="1:22" x14ac:dyDescent="0.2">
      <c r="A101" s="3" t="s">
        <v>368</v>
      </c>
      <c r="B101" t="s">
        <v>94</v>
      </c>
      <c r="C101" s="26">
        <v>4900</v>
      </c>
      <c r="D101" s="30">
        <v>218</v>
      </c>
      <c r="E101" s="31">
        <v>300</v>
      </c>
      <c r="F101" s="31">
        <f t="shared" si="1"/>
        <v>518</v>
      </c>
      <c r="G101">
        <v>5418</v>
      </c>
      <c r="H101">
        <v>5424</v>
      </c>
      <c r="I101" s="12">
        <v>10.7188</v>
      </c>
      <c r="J101" s="36">
        <v>39</v>
      </c>
      <c r="K101">
        <v>607</v>
      </c>
      <c r="L101" s="5">
        <v>93.1</v>
      </c>
      <c r="M101" s="5">
        <v>1.6</v>
      </c>
      <c r="N101" s="5">
        <v>5.3</v>
      </c>
      <c r="O101" t="s">
        <v>228</v>
      </c>
      <c r="P101" t="s">
        <v>97</v>
      </c>
      <c r="Q101" t="s">
        <v>190</v>
      </c>
      <c r="R101" t="s">
        <v>132</v>
      </c>
      <c r="S101" t="s">
        <v>99</v>
      </c>
      <c r="T101" t="s">
        <v>184</v>
      </c>
      <c r="U101" t="s">
        <v>98</v>
      </c>
      <c r="V101" s="6" t="s">
        <v>387</v>
      </c>
    </row>
    <row r="104" spans="1:22" x14ac:dyDescent="0.2">
      <c r="A104" s="1" t="s">
        <v>231</v>
      </c>
      <c r="C104" s="8">
        <f t="shared" ref="C104:H104" si="2">SUM(C2:C101)</f>
        <v>490000</v>
      </c>
      <c r="D104" s="41">
        <f t="shared" si="2"/>
        <v>27511</v>
      </c>
      <c r="E104" s="41">
        <f t="shared" si="2"/>
        <v>58429</v>
      </c>
      <c r="F104" s="8">
        <f t="shared" si="2"/>
        <v>85940</v>
      </c>
      <c r="G104" s="1">
        <f t="shared" si="2"/>
        <v>575940</v>
      </c>
      <c r="H104" s="1">
        <f t="shared" si="2"/>
        <v>576578</v>
      </c>
      <c r="K104" s="1" t="s">
        <v>415</v>
      </c>
      <c r="L104" s="43">
        <f>AVERAGE(L2:L101)</f>
        <v>98.551000000000073</v>
      </c>
      <c r="M104" s="43">
        <f t="shared" ref="M104:N104" si="3">AVERAGE(M2:M101)</f>
        <v>1.1339999999999988</v>
      </c>
      <c r="N104" s="43">
        <f t="shared" si="3"/>
        <v>0.31499999999999995</v>
      </c>
    </row>
    <row r="105" spans="1:22" x14ac:dyDescent="0.2">
      <c r="A105" s="1" t="s">
        <v>377</v>
      </c>
      <c r="C105" s="8">
        <f t="shared" ref="C105:H105" si="4">AVERAGE(C2:C101)</f>
        <v>4900</v>
      </c>
      <c r="D105" s="41">
        <f t="shared" si="4"/>
        <v>275.11</v>
      </c>
      <c r="E105" s="41">
        <f t="shared" si="4"/>
        <v>584.29</v>
      </c>
      <c r="F105" s="8">
        <f t="shared" si="4"/>
        <v>859.4</v>
      </c>
      <c r="G105" s="8">
        <f t="shared" si="4"/>
        <v>5759.4</v>
      </c>
      <c r="H105" s="8">
        <f t="shared" si="4"/>
        <v>5765.78</v>
      </c>
    </row>
    <row r="106" spans="1:22" x14ac:dyDescent="0.2">
      <c r="A106" s="7" t="s">
        <v>379</v>
      </c>
      <c r="C106" s="13">
        <f>(C104)/(G104) * 100</f>
        <v>85.078306768066113</v>
      </c>
      <c r="D106" s="6">
        <f>(D104)/(G104) * 100</f>
        <v>4.7767128520331976</v>
      </c>
      <c r="E106" s="39">
        <f>(E104)/(G104) * 100</f>
        <v>10.144980379900684</v>
      </c>
      <c r="F106" s="13">
        <f>(F104)/(H104) * 100</f>
        <v>14.905181952832052</v>
      </c>
      <c r="G106" s="1">
        <f>(G104)/(G104) * 100</f>
        <v>100</v>
      </c>
    </row>
    <row r="107" spans="1:22" x14ac:dyDescent="0.2">
      <c r="A107" s="1" t="s">
        <v>234</v>
      </c>
      <c r="I107" s="13">
        <f>AVERAGE(I2:I101)</f>
        <v>12.537574000000006</v>
      </c>
      <c r="J107" s="13"/>
    </row>
  </sheetData>
  <sortState ref="A109:A208">
    <sortCondition ref="A2:A101"/>
  </sortState>
  <conditionalFormatting sqref="A109:A208">
    <cfRule type="top10" dxfId="4" priority="1" rank="1"/>
  </conditionalFormatting>
  <hyperlinks>
    <hyperlink ref="V90" r:id="rId1" display="https://doi.org/10.1073/pnas.0701291104" xr:uid="{F8483943-96AB-464E-BD6E-038BA8316867}"/>
  </hyperlinks>
  <pageMargins left="0.7" right="0.7" top="0.75" bottom="0.75" header="0.3" footer="0.3"/>
  <pageSetup paperSize="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topLeftCell="I1" zoomScale="81" zoomScaleNormal="81" workbookViewId="0">
      <selection activeCell="L21" sqref="L21"/>
    </sheetView>
  </sheetViews>
  <sheetFormatPr baseColWidth="10" defaultRowHeight="16" x14ac:dyDescent="0.2"/>
  <cols>
    <col min="1" max="1" width="24.83203125" bestFit="1" customWidth="1"/>
    <col min="2" max="2" width="7.1640625" bestFit="1" customWidth="1"/>
    <col min="3" max="3" width="10.1640625" bestFit="1" customWidth="1"/>
    <col min="4" max="4" width="19.5" bestFit="1" customWidth="1"/>
    <col min="5" max="5" width="19.83203125" bestFit="1" customWidth="1"/>
    <col min="6" max="6" width="19.83203125" customWidth="1"/>
    <col min="7" max="7" width="10.6640625" bestFit="1" customWidth="1"/>
    <col min="8" max="8" width="14.1640625" bestFit="1" customWidth="1"/>
    <col min="9" max="9" width="17.5" bestFit="1" customWidth="1"/>
    <col min="10" max="10" width="21.6640625" customWidth="1"/>
    <col min="11" max="11" width="18.83203125" customWidth="1"/>
    <col min="12" max="14" width="16.1640625" customWidth="1"/>
    <col min="15" max="15" width="6.6640625" bestFit="1" customWidth="1"/>
    <col min="16" max="16" width="16.33203125" bestFit="1" customWidth="1"/>
    <col min="17" max="17" width="8.33203125" bestFit="1" customWidth="1"/>
    <col min="18" max="18" width="11" bestFit="1" customWidth="1"/>
    <col min="19" max="19" width="34.83203125" bestFit="1" customWidth="1"/>
    <col min="20" max="20" width="47" bestFit="1" customWidth="1"/>
  </cols>
  <sheetData>
    <row r="1" spans="1:20" x14ac:dyDescent="0.2">
      <c r="A1" s="1" t="s">
        <v>232</v>
      </c>
      <c r="B1" s="1" t="s">
        <v>0</v>
      </c>
      <c r="C1" s="7" t="s">
        <v>367</v>
      </c>
      <c r="D1" s="7" t="s">
        <v>378</v>
      </c>
      <c r="E1" s="7" t="s">
        <v>380</v>
      </c>
      <c r="F1" s="7" t="s">
        <v>409</v>
      </c>
      <c r="G1" s="1" t="s">
        <v>229</v>
      </c>
      <c r="H1" s="1" t="s">
        <v>225</v>
      </c>
      <c r="I1" s="1" t="s">
        <v>230</v>
      </c>
      <c r="J1" s="1" t="s">
        <v>410</v>
      </c>
      <c r="K1" s="1" t="s">
        <v>408</v>
      </c>
      <c r="L1" s="1" t="s">
        <v>412</v>
      </c>
      <c r="M1" s="1" t="s">
        <v>413</v>
      </c>
      <c r="N1" s="1" t="s">
        <v>414</v>
      </c>
      <c r="O1" s="1" t="s">
        <v>226</v>
      </c>
      <c r="P1" s="1" t="s">
        <v>95</v>
      </c>
      <c r="Q1" s="2" t="s">
        <v>188</v>
      </c>
      <c r="R1" s="1" t="s">
        <v>315</v>
      </c>
      <c r="S1" s="1" t="s">
        <v>215</v>
      </c>
      <c r="T1" s="1" t="s">
        <v>227</v>
      </c>
    </row>
    <row r="2" spans="1:20" x14ac:dyDescent="0.2">
      <c r="A2" s="3" t="s">
        <v>235</v>
      </c>
      <c r="B2" t="s">
        <v>237</v>
      </c>
      <c r="C2" s="26">
        <v>5432</v>
      </c>
      <c r="D2" s="22">
        <v>212</v>
      </c>
      <c r="E2" s="27">
        <v>361</v>
      </c>
      <c r="F2" s="27">
        <f>SUM(D2:E2)</f>
        <v>573</v>
      </c>
      <c r="G2" s="6">
        <f t="shared" ref="G2:G33" si="0">SUM(C2:E2)</f>
        <v>6005</v>
      </c>
      <c r="H2" s="5">
        <v>6013</v>
      </c>
      <c r="I2">
        <v>14.8</v>
      </c>
      <c r="J2">
        <v>536</v>
      </c>
      <c r="K2">
        <v>50</v>
      </c>
      <c r="L2" s="5">
        <v>96.6</v>
      </c>
      <c r="M2" s="5">
        <v>2.1</v>
      </c>
      <c r="N2" s="5">
        <v>1.3</v>
      </c>
      <c r="O2" t="s">
        <v>228</v>
      </c>
      <c r="P2" t="s">
        <v>271</v>
      </c>
      <c r="Q2" t="s">
        <v>190</v>
      </c>
      <c r="R2" t="s">
        <v>316</v>
      </c>
      <c r="S2" t="s">
        <v>319</v>
      </c>
      <c r="T2" t="s">
        <v>270</v>
      </c>
    </row>
    <row r="3" spans="1:20" x14ac:dyDescent="0.2">
      <c r="A3" s="3" t="s">
        <v>235</v>
      </c>
      <c r="B3" t="s">
        <v>238</v>
      </c>
      <c r="C3" s="26">
        <v>5432</v>
      </c>
      <c r="D3" s="22">
        <v>207</v>
      </c>
      <c r="E3" s="27">
        <v>350</v>
      </c>
      <c r="F3" s="27">
        <f t="shared" ref="F3:F35" si="1">SUM(D3:E3)</f>
        <v>557</v>
      </c>
      <c r="G3" s="6">
        <f t="shared" si="0"/>
        <v>5989</v>
      </c>
      <c r="H3" s="5">
        <v>5996</v>
      </c>
      <c r="I3">
        <v>14.6</v>
      </c>
      <c r="J3">
        <v>551</v>
      </c>
      <c r="K3">
        <v>60</v>
      </c>
      <c r="L3" s="5">
        <v>96.7</v>
      </c>
      <c r="M3" s="5">
        <v>1.8</v>
      </c>
      <c r="N3" s="5">
        <v>1.5</v>
      </c>
      <c r="O3" t="s">
        <v>228</v>
      </c>
      <c r="P3" t="s">
        <v>271</v>
      </c>
      <c r="Q3" t="s">
        <v>190</v>
      </c>
      <c r="R3" t="s">
        <v>317</v>
      </c>
      <c r="S3" t="s">
        <v>321</v>
      </c>
      <c r="T3" s="4" t="s">
        <v>275</v>
      </c>
    </row>
    <row r="4" spans="1:20" x14ac:dyDescent="0.2">
      <c r="A4" s="3" t="s">
        <v>235</v>
      </c>
      <c r="B4" t="s">
        <v>239</v>
      </c>
      <c r="C4" s="26">
        <v>5432</v>
      </c>
      <c r="D4" s="22">
        <v>265</v>
      </c>
      <c r="E4" s="27">
        <v>353</v>
      </c>
      <c r="F4" s="27">
        <f t="shared" si="1"/>
        <v>618</v>
      </c>
      <c r="G4" s="6">
        <f t="shared" si="0"/>
        <v>6050</v>
      </c>
      <c r="H4" s="5">
        <v>6059</v>
      </c>
      <c r="I4">
        <v>14.9</v>
      </c>
      <c r="J4">
        <v>385</v>
      </c>
      <c r="K4">
        <v>100</v>
      </c>
      <c r="L4" s="5">
        <v>96.7</v>
      </c>
      <c r="M4" s="5">
        <v>1.9</v>
      </c>
      <c r="N4" s="5">
        <v>1.4</v>
      </c>
      <c r="O4" t="s">
        <v>228</v>
      </c>
      <c r="P4" t="s">
        <v>219</v>
      </c>
      <c r="Q4" t="s">
        <v>190</v>
      </c>
      <c r="R4" t="s">
        <v>219</v>
      </c>
      <c r="S4" t="s">
        <v>273</v>
      </c>
      <c r="T4" s="4" t="s">
        <v>274</v>
      </c>
    </row>
    <row r="5" spans="1:20" x14ac:dyDescent="0.2">
      <c r="A5" s="3" t="s">
        <v>235</v>
      </c>
      <c r="B5" t="s">
        <v>240</v>
      </c>
      <c r="C5" s="26">
        <v>5432</v>
      </c>
      <c r="D5" s="22">
        <v>258</v>
      </c>
      <c r="E5" s="27">
        <v>360</v>
      </c>
      <c r="F5" s="27">
        <f t="shared" si="1"/>
        <v>618</v>
      </c>
      <c r="G5" s="6">
        <f t="shared" si="0"/>
        <v>6050</v>
      </c>
      <c r="H5" s="5">
        <v>6060</v>
      </c>
      <c r="I5">
        <v>14.6</v>
      </c>
      <c r="J5" s="34">
        <f>601048 / 1000</f>
        <v>601.048</v>
      </c>
      <c r="K5">
        <v>75</v>
      </c>
      <c r="L5" s="5">
        <v>96.7</v>
      </c>
      <c r="M5" s="5">
        <v>1.9</v>
      </c>
      <c r="N5" s="5">
        <v>1.4</v>
      </c>
      <c r="O5" t="s">
        <v>228</v>
      </c>
      <c r="P5" t="s">
        <v>219</v>
      </c>
      <c r="Q5" t="s">
        <v>190</v>
      </c>
      <c r="R5" t="s">
        <v>219</v>
      </c>
      <c r="S5" t="s">
        <v>273</v>
      </c>
      <c r="T5" t="s">
        <v>274</v>
      </c>
    </row>
    <row r="6" spans="1:20" x14ac:dyDescent="0.2">
      <c r="A6" s="3" t="s">
        <v>235</v>
      </c>
      <c r="B6" t="s">
        <v>241</v>
      </c>
      <c r="C6" s="26">
        <v>5432</v>
      </c>
      <c r="D6" s="22">
        <v>219</v>
      </c>
      <c r="E6" s="27">
        <v>327</v>
      </c>
      <c r="F6" s="27">
        <f t="shared" si="1"/>
        <v>546</v>
      </c>
      <c r="G6" s="6">
        <f t="shared" si="0"/>
        <v>5978</v>
      </c>
      <c r="H6" s="5">
        <v>5985</v>
      </c>
      <c r="I6">
        <v>14.5</v>
      </c>
      <c r="J6">
        <v>483</v>
      </c>
      <c r="K6">
        <v>84</v>
      </c>
      <c r="L6" s="5">
        <v>96.2</v>
      </c>
      <c r="M6" s="5">
        <v>2.1</v>
      </c>
      <c r="N6" s="5">
        <v>1.7</v>
      </c>
      <c r="O6" t="s">
        <v>228</v>
      </c>
      <c r="P6" t="s">
        <v>219</v>
      </c>
      <c r="Q6" t="s">
        <v>190</v>
      </c>
      <c r="R6" t="s">
        <v>219</v>
      </c>
      <c r="S6" t="s">
        <v>273</v>
      </c>
      <c r="T6" t="s">
        <v>276</v>
      </c>
    </row>
    <row r="7" spans="1:20" x14ac:dyDescent="0.2">
      <c r="A7" s="3" t="s">
        <v>235</v>
      </c>
      <c r="B7" t="s">
        <v>242</v>
      </c>
      <c r="C7" s="26">
        <v>5432</v>
      </c>
      <c r="D7" s="22">
        <v>232</v>
      </c>
      <c r="E7" s="27">
        <v>358</v>
      </c>
      <c r="F7" s="27">
        <f t="shared" si="1"/>
        <v>590</v>
      </c>
      <c r="G7" s="6">
        <f t="shared" si="0"/>
        <v>6022</v>
      </c>
      <c r="H7" s="5">
        <v>6038</v>
      </c>
      <c r="I7">
        <v>14.6</v>
      </c>
      <c r="J7">
        <v>785</v>
      </c>
      <c r="K7">
        <v>71</v>
      </c>
      <c r="L7" s="5">
        <v>96.8</v>
      </c>
      <c r="M7" s="5">
        <v>1.9</v>
      </c>
      <c r="N7" s="5">
        <v>1.3</v>
      </c>
      <c r="O7" t="s">
        <v>228</v>
      </c>
      <c r="P7" t="s">
        <v>219</v>
      </c>
      <c r="Q7" t="s">
        <v>190</v>
      </c>
      <c r="R7" t="s">
        <v>219</v>
      </c>
      <c r="S7" t="s">
        <v>273</v>
      </c>
      <c r="T7" t="s">
        <v>277</v>
      </c>
    </row>
    <row r="8" spans="1:20" x14ac:dyDescent="0.2">
      <c r="A8" s="3" t="s">
        <v>235</v>
      </c>
      <c r="B8" t="s">
        <v>243</v>
      </c>
      <c r="C8" s="26">
        <v>5432</v>
      </c>
      <c r="D8" s="22">
        <v>244</v>
      </c>
      <c r="E8" s="27">
        <v>355</v>
      </c>
      <c r="F8" s="27">
        <f t="shared" si="1"/>
        <v>599</v>
      </c>
      <c r="G8" s="6">
        <f t="shared" si="0"/>
        <v>6031</v>
      </c>
      <c r="H8" s="5">
        <v>6029</v>
      </c>
      <c r="I8">
        <v>14.8</v>
      </c>
      <c r="J8">
        <v>810</v>
      </c>
      <c r="K8">
        <v>50</v>
      </c>
      <c r="L8" s="5">
        <v>96.7</v>
      </c>
      <c r="M8" s="5">
        <v>1.9</v>
      </c>
      <c r="N8" s="5">
        <v>1.4</v>
      </c>
      <c r="O8" t="s">
        <v>228</v>
      </c>
      <c r="P8" t="s">
        <v>219</v>
      </c>
      <c r="Q8" t="s">
        <v>190</v>
      </c>
      <c r="R8" t="s">
        <v>219</v>
      </c>
      <c r="S8" t="s">
        <v>273</v>
      </c>
      <c r="T8" s="4" t="s">
        <v>416</v>
      </c>
    </row>
    <row r="9" spans="1:20" x14ac:dyDescent="0.2">
      <c r="A9" s="3" t="s">
        <v>235</v>
      </c>
      <c r="B9" t="s">
        <v>244</v>
      </c>
      <c r="C9" s="26">
        <v>5432</v>
      </c>
      <c r="D9" s="22">
        <v>258</v>
      </c>
      <c r="E9" s="27">
        <v>364</v>
      </c>
      <c r="F9" s="27">
        <f t="shared" si="1"/>
        <v>622</v>
      </c>
      <c r="G9" s="6">
        <f t="shared" si="0"/>
        <v>6054</v>
      </c>
      <c r="H9" s="5">
        <v>6061</v>
      </c>
      <c r="I9">
        <v>14.7</v>
      </c>
      <c r="J9">
        <v>422</v>
      </c>
      <c r="K9">
        <v>87</v>
      </c>
      <c r="L9" s="5">
        <v>96.6</v>
      </c>
      <c r="M9" s="5">
        <v>1.9</v>
      </c>
      <c r="N9" s="5">
        <v>1.5</v>
      </c>
      <c r="O9" t="s">
        <v>228</v>
      </c>
      <c r="P9" t="s">
        <v>219</v>
      </c>
      <c r="Q9" t="s">
        <v>190</v>
      </c>
      <c r="R9" t="s">
        <v>219</v>
      </c>
      <c r="S9" t="s">
        <v>273</v>
      </c>
      <c r="T9" t="s">
        <v>278</v>
      </c>
    </row>
    <row r="10" spans="1:20" x14ac:dyDescent="0.2">
      <c r="A10" s="3" t="s">
        <v>235</v>
      </c>
      <c r="B10" t="s">
        <v>245</v>
      </c>
      <c r="C10" s="26">
        <v>5432</v>
      </c>
      <c r="D10" s="22">
        <v>226</v>
      </c>
      <c r="E10" s="27">
        <v>365</v>
      </c>
      <c r="F10" s="27">
        <f t="shared" si="1"/>
        <v>591</v>
      </c>
      <c r="G10" s="6">
        <f t="shared" si="0"/>
        <v>6023</v>
      </c>
      <c r="H10" s="5">
        <v>6032</v>
      </c>
      <c r="I10">
        <v>14.6</v>
      </c>
      <c r="J10">
        <v>581</v>
      </c>
      <c r="K10">
        <v>64</v>
      </c>
      <c r="L10" s="5">
        <v>96.6</v>
      </c>
      <c r="M10" s="5">
        <v>1.9</v>
      </c>
      <c r="N10" s="5">
        <v>1.5</v>
      </c>
      <c r="O10" t="s">
        <v>228</v>
      </c>
      <c r="P10" t="s">
        <v>219</v>
      </c>
      <c r="Q10" t="s">
        <v>190</v>
      </c>
      <c r="R10" t="s">
        <v>219</v>
      </c>
      <c r="S10" t="s">
        <v>273</v>
      </c>
      <c r="T10" t="s">
        <v>279</v>
      </c>
    </row>
    <row r="11" spans="1:20" x14ac:dyDescent="0.2">
      <c r="A11" s="3" t="s">
        <v>235</v>
      </c>
      <c r="B11" t="s">
        <v>246</v>
      </c>
      <c r="C11" s="26">
        <v>5432</v>
      </c>
      <c r="D11" s="22">
        <v>237</v>
      </c>
      <c r="E11" s="27">
        <v>368</v>
      </c>
      <c r="F11" s="27">
        <f t="shared" si="1"/>
        <v>605</v>
      </c>
      <c r="G11" s="6">
        <f t="shared" si="0"/>
        <v>6037</v>
      </c>
      <c r="H11" s="5">
        <v>6044</v>
      </c>
      <c r="I11">
        <v>14.7</v>
      </c>
      <c r="J11">
        <v>535</v>
      </c>
      <c r="K11">
        <v>86</v>
      </c>
      <c r="L11" s="5">
        <v>96.8</v>
      </c>
      <c r="M11" s="5">
        <v>2</v>
      </c>
      <c r="N11" s="5">
        <v>1.2</v>
      </c>
      <c r="O11" t="s">
        <v>228</v>
      </c>
      <c r="P11" t="s">
        <v>219</v>
      </c>
      <c r="Q11" t="s">
        <v>190</v>
      </c>
      <c r="R11" t="s">
        <v>219</v>
      </c>
      <c r="S11" t="s">
        <v>273</v>
      </c>
      <c r="T11" t="s">
        <v>280</v>
      </c>
    </row>
    <row r="12" spans="1:20" x14ac:dyDescent="0.2">
      <c r="A12" s="3" t="s">
        <v>235</v>
      </c>
      <c r="B12" t="s">
        <v>247</v>
      </c>
      <c r="C12" s="26">
        <v>5432</v>
      </c>
      <c r="D12" s="22">
        <v>222</v>
      </c>
      <c r="E12" s="27">
        <v>366</v>
      </c>
      <c r="F12" s="27">
        <f t="shared" si="1"/>
        <v>588</v>
      </c>
      <c r="G12" s="6">
        <f t="shared" si="0"/>
        <v>6020</v>
      </c>
      <c r="H12" s="5">
        <v>6028</v>
      </c>
      <c r="I12">
        <v>14.6</v>
      </c>
      <c r="J12">
        <v>736</v>
      </c>
      <c r="K12">
        <v>54</v>
      </c>
      <c r="L12" s="5">
        <v>96.9</v>
      </c>
      <c r="M12" s="5">
        <v>1.8</v>
      </c>
      <c r="N12" s="5">
        <v>1.3</v>
      </c>
      <c r="O12" t="s">
        <v>228</v>
      </c>
      <c r="P12" t="s">
        <v>219</v>
      </c>
      <c r="Q12" t="s">
        <v>190</v>
      </c>
      <c r="R12" t="s">
        <v>219</v>
      </c>
      <c r="S12" t="s">
        <v>273</v>
      </c>
      <c r="T12" t="s">
        <v>281</v>
      </c>
    </row>
    <row r="13" spans="1:20" x14ac:dyDescent="0.2">
      <c r="A13" s="3" t="s">
        <v>235</v>
      </c>
      <c r="B13" t="s">
        <v>248</v>
      </c>
      <c r="C13" s="26">
        <v>5432</v>
      </c>
      <c r="D13" s="22">
        <v>169</v>
      </c>
      <c r="E13" s="27">
        <v>318</v>
      </c>
      <c r="F13" s="27">
        <f t="shared" si="1"/>
        <v>487</v>
      </c>
      <c r="G13" s="6">
        <f t="shared" si="0"/>
        <v>5919</v>
      </c>
      <c r="H13" s="5">
        <v>5926</v>
      </c>
      <c r="I13">
        <v>14.7</v>
      </c>
      <c r="J13">
        <v>1231</v>
      </c>
      <c r="K13">
        <v>87</v>
      </c>
      <c r="L13" s="5">
        <v>95.5</v>
      </c>
      <c r="M13" s="5">
        <v>2.2000000000000002</v>
      </c>
      <c r="N13" s="5">
        <v>2.2999999999999998</v>
      </c>
      <c r="O13" t="s">
        <v>228</v>
      </c>
      <c r="P13" t="s">
        <v>282</v>
      </c>
      <c r="Q13" t="s">
        <v>190</v>
      </c>
      <c r="R13" t="s">
        <v>219</v>
      </c>
      <c r="S13" t="s">
        <v>319</v>
      </c>
      <c r="T13" s="4" t="s">
        <v>283</v>
      </c>
    </row>
    <row r="14" spans="1:20" x14ac:dyDescent="0.2">
      <c r="A14" s="3" t="s">
        <v>235</v>
      </c>
      <c r="B14" t="s">
        <v>249</v>
      </c>
      <c r="C14" s="26">
        <v>5432</v>
      </c>
      <c r="D14" s="22">
        <v>244</v>
      </c>
      <c r="E14" s="27">
        <v>353</v>
      </c>
      <c r="F14" s="27">
        <f t="shared" si="1"/>
        <v>597</v>
      </c>
      <c r="G14" s="6">
        <f t="shared" si="0"/>
        <v>6029</v>
      </c>
      <c r="H14" s="5">
        <v>6037</v>
      </c>
      <c r="I14">
        <v>14.7</v>
      </c>
      <c r="J14">
        <v>400</v>
      </c>
      <c r="K14">
        <v>82</v>
      </c>
      <c r="L14" s="5">
        <v>96.5</v>
      </c>
      <c r="M14" s="5">
        <v>2.1</v>
      </c>
      <c r="N14" s="5">
        <v>1.4</v>
      </c>
      <c r="O14" t="s">
        <v>228</v>
      </c>
      <c r="P14" t="s">
        <v>405</v>
      </c>
      <c r="Q14" t="s">
        <v>190</v>
      </c>
      <c r="R14" t="s">
        <v>219</v>
      </c>
      <c r="S14" t="s">
        <v>219</v>
      </c>
      <c r="T14" s="4" t="s">
        <v>284</v>
      </c>
    </row>
    <row r="15" spans="1:20" x14ac:dyDescent="0.2">
      <c r="A15" s="3" t="s">
        <v>235</v>
      </c>
      <c r="B15" t="s">
        <v>250</v>
      </c>
      <c r="C15" s="26">
        <v>5432</v>
      </c>
      <c r="D15" s="22">
        <v>230</v>
      </c>
      <c r="E15" s="27">
        <v>355</v>
      </c>
      <c r="F15" s="27">
        <f t="shared" si="1"/>
        <v>585</v>
      </c>
      <c r="G15" s="6">
        <f t="shared" si="0"/>
        <v>6017</v>
      </c>
      <c r="H15" s="5">
        <v>6025</v>
      </c>
      <c r="I15">
        <v>14.7</v>
      </c>
      <c r="J15">
        <v>479</v>
      </c>
      <c r="K15">
        <v>84</v>
      </c>
      <c r="L15" s="5">
        <v>96.5</v>
      </c>
      <c r="M15" s="5">
        <v>2</v>
      </c>
      <c r="N15" s="5">
        <v>1.5</v>
      </c>
      <c r="O15" t="s">
        <v>228</v>
      </c>
      <c r="P15" t="s">
        <v>219</v>
      </c>
      <c r="Q15" t="s">
        <v>190</v>
      </c>
      <c r="R15" t="s">
        <v>219</v>
      </c>
      <c r="S15" t="s">
        <v>273</v>
      </c>
      <c r="T15" t="s">
        <v>276</v>
      </c>
    </row>
    <row r="16" spans="1:20" x14ac:dyDescent="0.2">
      <c r="A16" s="3" t="s">
        <v>235</v>
      </c>
      <c r="B16" t="s">
        <v>251</v>
      </c>
      <c r="C16" s="26">
        <v>5432</v>
      </c>
      <c r="D16" s="22">
        <v>228</v>
      </c>
      <c r="E16" s="27">
        <v>341</v>
      </c>
      <c r="F16" s="27">
        <f t="shared" si="1"/>
        <v>569</v>
      </c>
      <c r="G16" s="6">
        <f t="shared" si="0"/>
        <v>6001</v>
      </c>
      <c r="H16" s="5">
        <v>6009</v>
      </c>
      <c r="I16">
        <v>14.7</v>
      </c>
      <c r="J16">
        <v>559</v>
      </c>
      <c r="K16">
        <v>73</v>
      </c>
      <c r="L16" s="5">
        <v>96.3</v>
      </c>
      <c r="M16" s="5">
        <v>2</v>
      </c>
      <c r="N16" s="5">
        <v>1.7</v>
      </c>
      <c r="O16" t="s">
        <v>228</v>
      </c>
      <c r="P16" s="5" t="s">
        <v>219</v>
      </c>
      <c r="Q16" s="5" t="s">
        <v>190</v>
      </c>
      <c r="R16" t="s">
        <v>219</v>
      </c>
      <c r="S16" s="5" t="s">
        <v>273</v>
      </c>
      <c r="T16" s="5" t="s">
        <v>276</v>
      </c>
    </row>
    <row r="17" spans="1:20" x14ac:dyDescent="0.2">
      <c r="A17" s="3" t="s">
        <v>235</v>
      </c>
      <c r="B17" t="s">
        <v>252</v>
      </c>
      <c r="C17" s="26">
        <v>5432</v>
      </c>
      <c r="D17" s="22">
        <v>216</v>
      </c>
      <c r="E17" s="27">
        <v>364</v>
      </c>
      <c r="F17" s="27">
        <f t="shared" si="1"/>
        <v>580</v>
      </c>
      <c r="G17" s="6">
        <f t="shared" si="0"/>
        <v>6012</v>
      </c>
      <c r="H17" s="5">
        <v>6019</v>
      </c>
      <c r="I17">
        <v>14.5</v>
      </c>
      <c r="J17">
        <v>577</v>
      </c>
      <c r="K17">
        <v>57</v>
      </c>
      <c r="L17" s="5">
        <v>96.6</v>
      </c>
      <c r="M17" s="5">
        <v>2</v>
      </c>
      <c r="N17" s="5">
        <v>1.4</v>
      </c>
      <c r="O17" t="s">
        <v>228</v>
      </c>
      <c r="P17" t="s">
        <v>285</v>
      </c>
      <c r="Q17" t="s">
        <v>190</v>
      </c>
      <c r="R17" t="s">
        <v>316</v>
      </c>
      <c r="S17" t="s">
        <v>286</v>
      </c>
      <c r="T17" s="4" t="s">
        <v>287</v>
      </c>
    </row>
    <row r="18" spans="1:20" x14ac:dyDescent="0.2">
      <c r="A18" s="3" t="s">
        <v>235</v>
      </c>
      <c r="B18" t="s">
        <v>253</v>
      </c>
      <c r="C18" s="26">
        <v>5432</v>
      </c>
      <c r="D18" s="22">
        <v>209</v>
      </c>
      <c r="E18" s="27">
        <v>331</v>
      </c>
      <c r="F18" s="27">
        <f t="shared" si="1"/>
        <v>540</v>
      </c>
      <c r="G18" s="6">
        <f t="shared" si="0"/>
        <v>5972</v>
      </c>
      <c r="H18" s="5">
        <v>5979</v>
      </c>
      <c r="I18">
        <v>14.5</v>
      </c>
      <c r="J18">
        <v>554</v>
      </c>
      <c r="K18">
        <v>52</v>
      </c>
      <c r="L18" s="5">
        <v>96.3</v>
      </c>
      <c r="M18" s="5">
        <v>2</v>
      </c>
      <c r="N18" s="5">
        <v>1.7</v>
      </c>
      <c r="O18" t="s">
        <v>228</v>
      </c>
      <c r="P18" t="s">
        <v>289</v>
      </c>
      <c r="Q18" t="s">
        <v>190</v>
      </c>
      <c r="R18" t="s">
        <v>317</v>
      </c>
      <c r="S18" t="s">
        <v>272</v>
      </c>
      <c r="T18" t="s">
        <v>288</v>
      </c>
    </row>
    <row r="19" spans="1:20" x14ac:dyDescent="0.2">
      <c r="A19" s="3" t="s">
        <v>235</v>
      </c>
      <c r="B19" t="s">
        <v>254</v>
      </c>
      <c r="C19" s="26">
        <v>5432</v>
      </c>
      <c r="D19" s="22">
        <v>207</v>
      </c>
      <c r="E19" s="27">
        <v>332</v>
      </c>
      <c r="F19" s="27">
        <f t="shared" si="1"/>
        <v>539</v>
      </c>
      <c r="G19" s="6">
        <f t="shared" si="0"/>
        <v>5971</v>
      </c>
      <c r="H19" s="5">
        <v>5978</v>
      </c>
      <c r="I19">
        <v>14.5</v>
      </c>
      <c r="J19">
        <v>769</v>
      </c>
      <c r="K19">
        <v>45</v>
      </c>
      <c r="L19" s="5">
        <v>96</v>
      </c>
      <c r="M19" s="5">
        <v>2.1</v>
      </c>
      <c r="N19" s="5">
        <v>1.9</v>
      </c>
      <c r="O19" t="s">
        <v>228</v>
      </c>
      <c r="P19" t="s">
        <v>291</v>
      </c>
      <c r="Q19" t="s">
        <v>190</v>
      </c>
      <c r="R19" t="s">
        <v>316</v>
      </c>
      <c r="S19" t="s">
        <v>322</v>
      </c>
      <c r="T19" s="4" t="s">
        <v>292</v>
      </c>
    </row>
    <row r="20" spans="1:20" x14ac:dyDescent="0.2">
      <c r="A20" s="3" t="s">
        <v>235</v>
      </c>
      <c r="B20" t="s">
        <v>255</v>
      </c>
      <c r="C20" s="26">
        <v>5432</v>
      </c>
      <c r="D20" s="22">
        <v>214</v>
      </c>
      <c r="E20" s="27">
        <v>356</v>
      </c>
      <c r="F20" s="27">
        <f t="shared" si="1"/>
        <v>570</v>
      </c>
      <c r="G20" s="6">
        <f t="shared" si="0"/>
        <v>6002</v>
      </c>
      <c r="H20" s="5">
        <v>6009</v>
      </c>
      <c r="I20">
        <v>14.5</v>
      </c>
      <c r="J20">
        <v>473</v>
      </c>
      <c r="K20">
        <v>48</v>
      </c>
      <c r="L20" s="5">
        <v>96.4</v>
      </c>
      <c r="M20" s="5">
        <v>2.2000000000000002</v>
      </c>
      <c r="N20" s="5">
        <v>1.4</v>
      </c>
      <c r="O20" t="s">
        <v>228</v>
      </c>
      <c r="P20" t="s">
        <v>293</v>
      </c>
      <c r="Q20" t="s">
        <v>190</v>
      </c>
      <c r="R20" t="s">
        <v>318</v>
      </c>
      <c r="S20" t="s">
        <v>294</v>
      </c>
      <c r="T20" s="4" t="s">
        <v>295</v>
      </c>
    </row>
    <row r="21" spans="1:20" x14ac:dyDescent="0.2">
      <c r="A21" s="3" t="s">
        <v>235</v>
      </c>
      <c r="B21" t="s">
        <v>256</v>
      </c>
      <c r="C21" s="26">
        <v>5432</v>
      </c>
      <c r="D21" s="22">
        <v>214</v>
      </c>
      <c r="E21" s="27">
        <v>334</v>
      </c>
      <c r="F21" s="27">
        <f t="shared" si="1"/>
        <v>548</v>
      </c>
      <c r="G21" s="6">
        <f t="shared" si="0"/>
        <v>5980</v>
      </c>
      <c r="H21" s="5">
        <v>5987</v>
      </c>
      <c r="I21">
        <v>14.5</v>
      </c>
      <c r="J21">
        <v>791</v>
      </c>
      <c r="K21">
        <v>50</v>
      </c>
      <c r="L21" s="5">
        <v>96.5</v>
      </c>
      <c r="M21" s="5">
        <v>1.9</v>
      </c>
      <c r="N21" s="5">
        <v>1.6</v>
      </c>
      <c r="O21" t="s">
        <v>228</v>
      </c>
      <c r="P21" t="s">
        <v>219</v>
      </c>
      <c r="Q21" t="s">
        <v>190</v>
      </c>
      <c r="R21" t="s">
        <v>219</v>
      </c>
      <c r="S21" t="s">
        <v>219</v>
      </c>
      <c r="T21" t="s">
        <v>296</v>
      </c>
    </row>
    <row r="22" spans="1:20" x14ac:dyDescent="0.2">
      <c r="A22" s="3" t="s">
        <v>235</v>
      </c>
      <c r="B22" t="s">
        <v>407</v>
      </c>
      <c r="C22" s="26">
        <v>5432</v>
      </c>
      <c r="D22" s="22">
        <v>194</v>
      </c>
      <c r="E22" s="27">
        <v>335</v>
      </c>
      <c r="F22" s="27">
        <f t="shared" si="1"/>
        <v>529</v>
      </c>
      <c r="G22" s="6">
        <f t="shared" si="0"/>
        <v>5961</v>
      </c>
      <c r="H22" s="5">
        <v>5979</v>
      </c>
      <c r="I22">
        <v>14.5</v>
      </c>
      <c r="J22">
        <v>793</v>
      </c>
      <c r="K22">
        <v>56</v>
      </c>
      <c r="L22" s="5">
        <v>96.3</v>
      </c>
      <c r="M22" s="5">
        <v>2</v>
      </c>
      <c r="N22" s="5">
        <v>1.7</v>
      </c>
      <c r="O22" t="s">
        <v>228</v>
      </c>
      <c r="P22" t="s">
        <v>298</v>
      </c>
      <c r="Q22" t="s">
        <v>190</v>
      </c>
      <c r="R22" t="s">
        <v>318</v>
      </c>
      <c r="S22" t="s">
        <v>294</v>
      </c>
      <c r="T22" s="4" t="s">
        <v>299</v>
      </c>
    </row>
    <row r="23" spans="1:20" x14ac:dyDescent="0.2">
      <c r="A23" s="3" t="s">
        <v>235</v>
      </c>
      <c r="B23" t="s">
        <v>257</v>
      </c>
      <c r="C23" s="26">
        <v>5432</v>
      </c>
      <c r="D23" s="22">
        <v>202</v>
      </c>
      <c r="E23" s="27">
        <v>337</v>
      </c>
      <c r="F23" s="27">
        <f t="shared" si="1"/>
        <v>539</v>
      </c>
      <c r="G23" s="6">
        <f t="shared" si="0"/>
        <v>5971</v>
      </c>
      <c r="H23" s="5">
        <v>5969</v>
      </c>
      <c r="I23">
        <v>14.5</v>
      </c>
      <c r="J23">
        <v>545</v>
      </c>
      <c r="K23">
        <v>45</v>
      </c>
      <c r="L23" s="5">
        <v>96.2</v>
      </c>
      <c r="M23" s="5">
        <v>2</v>
      </c>
      <c r="N23" s="5">
        <v>1.8</v>
      </c>
      <c r="O23" t="s">
        <v>228</v>
      </c>
      <c r="P23" t="s">
        <v>309</v>
      </c>
      <c r="Q23" t="s">
        <v>190</v>
      </c>
      <c r="R23" t="s">
        <v>317</v>
      </c>
      <c r="S23" t="s">
        <v>290</v>
      </c>
      <c r="T23" s="4" t="s">
        <v>297</v>
      </c>
    </row>
    <row r="24" spans="1:20" x14ac:dyDescent="0.2">
      <c r="A24" s="3" t="s">
        <v>235</v>
      </c>
      <c r="B24" t="s">
        <v>258</v>
      </c>
      <c r="C24" s="26">
        <v>5432</v>
      </c>
      <c r="D24" s="22">
        <v>199</v>
      </c>
      <c r="E24" s="27">
        <v>356</v>
      </c>
      <c r="F24" s="27">
        <f t="shared" si="1"/>
        <v>555</v>
      </c>
      <c r="G24" s="6">
        <f t="shared" si="0"/>
        <v>5987</v>
      </c>
      <c r="H24" s="5">
        <v>5995</v>
      </c>
      <c r="I24">
        <v>14.8</v>
      </c>
      <c r="J24" s="35">
        <v>1172</v>
      </c>
      <c r="K24">
        <v>47</v>
      </c>
      <c r="L24" s="5">
        <v>96.5</v>
      </c>
      <c r="M24" s="5">
        <v>1.9</v>
      </c>
      <c r="N24" s="5">
        <v>1.6</v>
      </c>
      <c r="O24" t="s">
        <v>228</v>
      </c>
      <c r="P24" t="s">
        <v>300</v>
      </c>
      <c r="Q24" t="s">
        <v>190</v>
      </c>
      <c r="R24" t="s">
        <v>316</v>
      </c>
      <c r="S24" t="s">
        <v>286</v>
      </c>
      <c r="T24" s="4" t="s">
        <v>301</v>
      </c>
    </row>
    <row r="25" spans="1:20" x14ac:dyDescent="0.2">
      <c r="A25" s="3" t="s">
        <v>235</v>
      </c>
      <c r="B25" t="s">
        <v>259</v>
      </c>
      <c r="C25" s="26">
        <v>5432</v>
      </c>
      <c r="D25" s="22">
        <v>187</v>
      </c>
      <c r="E25" s="27">
        <v>321</v>
      </c>
      <c r="F25" s="27">
        <f t="shared" si="1"/>
        <v>508</v>
      </c>
      <c r="G25" s="6">
        <f t="shared" si="0"/>
        <v>5940</v>
      </c>
      <c r="H25" s="5">
        <v>5949</v>
      </c>
      <c r="I25">
        <v>14.9</v>
      </c>
      <c r="J25" s="35">
        <v>910</v>
      </c>
      <c r="K25">
        <v>56</v>
      </c>
      <c r="L25" s="5">
        <v>95.8</v>
      </c>
      <c r="M25" s="5">
        <v>2.2000000000000002</v>
      </c>
      <c r="N25" s="5">
        <v>2</v>
      </c>
      <c r="O25" t="s">
        <v>228</v>
      </c>
      <c r="P25" t="s">
        <v>219</v>
      </c>
      <c r="Q25" t="s">
        <v>190</v>
      </c>
      <c r="R25" t="s">
        <v>219</v>
      </c>
      <c r="S25" t="s">
        <v>219</v>
      </c>
      <c r="T25" s="4" t="s">
        <v>302</v>
      </c>
    </row>
    <row r="26" spans="1:20" x14ac:dyDescent="0.2">
      <c r="A26" s="3" t="s">
        <v>235</v>
      </c>
      <c r="B26" t="s">
        <v>260</v>
      </c>
      <c r="C26" s="26">
        <v>5432</v>
      </c>
      <c r="D26" s="22">
        <v>186</v>
      </c>
      <c r="E26" s="27">
        <v>331</v>
      </c>
      <c r="F26" s="27">
        <f t="shared" si="1"/>
        <v>517</v>
      </c>
      <c r="G26" s="6">
        <f t="shared" si="0"/>
        <v>5949</v>
      </c>
      <c r="H26" s="5">
        <v>5956</v>
      </c>
      <c r="I26">
        <v>14.7</v>
      </c>
      <c r="J26" s="35">
        <v>1306</v>
      </c>
      <c r="K26">
        <v>50</v>
      </c>
      <c r="L26" s="5">
        <v>95.8</v>
      </c>
      <c r="M26" s="5">
        <v>2.2999999999999998</v>
      </c>
      <c r="N26" s="5">
        <v>1.9</v>
      </c>
      <c r="O26" t="s">
        <v>228</v>
      </c>
      <c r="P26" t="s">
        <v>303</v>
      </c>
      <c r="Q26" t="s">
        <v>190</v>
      </c>
      <c r="R26" t="s">
        <v>318</v>
      </c>
      <c r="S26" t="s">
        <v>294</v>
      </c>
      <c r="T26" s="4" t="s">
        <v>304</v>
      </c>
    </row>
    <row r="27" spans="1:20" x14ac:dyDescent="0.2">
      <c r="A27" s="3" t="s">
        <v>235</v>
      </c>
      <c r="B27" t="s">
        <v>261</v>
      </c>
      <c r="C27" s="26">
        <v>5432</v>
      </c>
      <c r="D27" s="22">
        <v>191</v>
      </c>
      <c r="E27" s="27">
        <v>340</v>
      </c>
      <c r="F27" s="27">
        <f t="shared" si="1"/>
        <v>531</v>
      </c>
      <c r="G27" s="6">
        <f t="shared" si="0"/>
        <v>5963</v>
      </c>
      <c r="H27" s="5">
        <v>5970</v>
      </c>
      <c r="I27">
        <v>14.5</v>
      </c>
      <c r="J27" s="35">
        <v>741</v>
      </c>
      <c r="K27">
        <v>51</v>
      </c>
      <c r="L27" s="5">
        <v>96.5</v>
      </c>
      <c r="M27" s="5">
        <v>2</v>
      </c>
      <c r="N27" s="5">
        <v>1.5</v>
      </c>
      <c r="O27" t="s">
        <v>228</v>
      </c>
      <c r="P27" t="s">
        <v>156</v>
      </c>
      <c r="Q27" t="s">
        <v>190</v>
      </c>
      <c r="R27" t="s">
        <v>318</v>
      </c>
      <c r="S27" t="s">
        <v>294</v>
      </c>
      <c r="T27" s="4" t="s">
        <v>305</v>
      </c>
    </row>
    <row r="28" spans="1:20" x14ac:dyDescent="0.2">
      <c r="A28" s="3" t="s">
        <v>235</v>
      </c>
      <c r="B28" t="s">
        <v>262</v>
      </c>
      <c r="C28" s="26">
        <v>5432</v>
      </c>
      <c r="D28" s="22">
        <v>203</v>
      </c>
      <c r="E28" s="27">
        <v>330</v>
      </c>
      <c r="F28" s="27">
        <f t="shared" si="1"/>
        <v>533</v>
      </c>
      <c r="G28" s="6">
        <f t="shared" si="0"/>
        <v>5965</v>
      </c>
      <c r="H28" s="5">
        <v>5973</v>
      </c>
      <c r="I28">
        <v>14.5</v>
      </c>
      <c r="J28" s="35">
        <v>988</v>
      </c>
      <c r="K28">
        <v>38</v>
      </c>
      <c r="L28" s="5">
        <v>96.7</v>
      </c>
      <c r="M28" s="5">
        <v>1.8</v>
      </c>
      <c r="N28" s="5">
        <v>1.5</v>
      </c>
      <c r="O28" t="s">
        <v>228</v>
      </c>
      <c r="P28" t="s">
        <v>285</v>
      </c>
      <c r="Q28" t="s">
        <v>190</v>
      </c>
      <c r="R28" t="s">
        <v>318</v>
      </c>
      <c r="S28" t="s">
        <v>294</v>
      </c>
      <c r="T28" s="4" t="s">
        <v>306</v>
      </c>
    </row>
    <row r="29" spans="1:20" x14ac:dyDescent="0.2">
      <c r="A29" s="3" t="s">
        <v>235</v>
      </c>
      <c r="B29" t="s">
        <v>263</v>
      </c>
      <c r="C29" s="26">
        <v>5432</v>
      </c>
      <c r="D29" s="22">
        <v>195</v>
      </c>
      <c r="E29" s="27">
        <v>324</v>
      </c>
      <c r="F29" s="27">
        <f t="shared" si="1"/>
        <v>519</v>
      </c>
      <c r="G29" s="6">
        <f t="shared" si="0"/>
        <v>5951</v>
      </c>
      <c r="H29" s="5">
        <v>5959</v>
      </c>
      <c r="I29">
        <v>14.6</v>
      </c>
      <c r="J29" s="35">
        <v>784</v>
      </c>
      <c r="K29">
        <v>45</v>
      </c>
      <c r="L29" s="5">
        <v>96.4</v>
      </c>
      <c r="M29" s="5">
        <v>2</v>
      </c>
      <c r="N29" s="5">
        <v>1.6</v>
      </c>
      <c r="O29" t="s">
        <v>228</v>
      </c>
      <c r="P29" t="s">
        <v>307</v>
      </c>
      <c r="Q29" t="s">
        <v>190</v>
      </c>
      <c r="R29" t="s">
        <v>318</v>
      </c>
      <c r="S29" t="s">
        <v>294</v>
      </c>
      <c r="T29" s="4" t="s">
        <v>308</v>
      </c>
    </row>
    <row r="30" spans="1:20" x14ac:dyDescent="0.2">
      <c r="A30" s="3" t="s">
        <v>235</v>
      </c>
      <c r="B30" t="s">
        <v>264</v>
      </c>
      <c r="C30" s="26">
        <v>5432</v>
      </c>
      <c r="D30" s="22">
        <v>214</v>
      </c>
      <c r="E30" s="27">
        <v>343</v>
      </c>
      <c r="F30" s="27">
        <f t="shared" si="1"/>
        <v>557</v>
      </c>
      <c r="G30" s="6">
        <f t="shared" si="0"/>
        <v>5989</v>
      </c>
      <c r="H30" s="5">
        <v>5996</v>
      </c>
      <c r="I30">
        <v>14.7</v>
      </c>
      <c r="J30" s="35">
        <v>479</v>
      </c>
      <c r="K30">
        <v>70</v>
      </c>
      <c r="L30" s="5">
        <v>96.2</v>
      </c>
      <c r="M30" s="5">
        <v>2</v>
      </c>
      <c r="N30" s="5">
        <v>1.8</v>
      </c>
      <c r="O30" t="s">
        <v>228</v>
      </c>
      <c r="P30" t="s">
        <v>309</v>
      </c>
      <c r="Q30" t="s">
        <v>190</v>
      </c>
      <c r="R30" t="s">
        <v>318</v>
      </c>
      <c r="S30" t="s">
        <v>290</v>
      </c>
      <c r="T30" s="4" t="s">
        <v>310</v>
      </c>
    </row>
    <row r="31" spans="1:20" x14ac:dyDescent="0.2">
      <c r="A31" s="3" t="s">
        <v>235</v>
      </c>
      <c r="B31" t="s">
        <v>265</v>
      </c>
      <c r="C31" s="26">
        <v>5432</v>
      </c>
      <c r="D31" s="22">
        <v>206</v>
      </c>
      <c r="E31" s="27">
        <v>338</v>
      </c>
      <c r="F31" s="27">
        <f t="shared" si="1"/>
        <v>544</v>
      </c>
      <c r="G31" s="6">
        <f t="shared" si="0"/>
        <v>5976</v>
      </c>
      <c r="H31" s="5">
        <v>5983</v>
      </c>
      <c r="I31">
        <v>14.5</v>
      </c>
      <c r="J31" s="35">
        <v>710</v>
      </c>
      <c r="K31">
        <v>59</v>
      </c>
      <c r="L31" s="5">
        <v>96.4</v>
      </c>
      <c r="M31" s="5">
        <v>2.2999999999999998</v>
      </c>
      <c r="N31" s="5">
        <v>1.3</v>
      </c>
      <c r="O31" t="s">
        <v>228</v>
      </c>
      <c r="P31" t="s">
        <v>311</v>
      </c>
      <c r="Q31" t="s">
        <v>190</v>
      </c>
      <c r="R31" t="s">
        <v>317</v>
      </c>
      <c r="S31" t="s">
        <v>290</v>
      </c>
      <c r="T31" s="4" t="s">
        <v>312</v>
      </c>
    </row>
    <row r="32" spans="1:20" x14ac:dyDescent="0.2">
      <c r="A32" s="3" t="s">
        <v>235</v>
      </c>
      <c r="B32" t="s">
        <v>266</v>
      </c>
      <c r="C32" s="26">
        <v>5432</v>
      </c>
      <c r="D32" s="22">
        <v>225</v>
      </c>
      <c r="E32" s="27">
        <v>350</v>
      </c>
      <c r="F32" s="27">
        <f t="shared" si="1"/>
        <v>575</v>
      </c>
      <c r="G32" s="6">
        <f t="shared" si="0"/>
        <v>6007</v>
      </c>
      <c r="H32" s="5">
        <v>6015</v>
      </c>
      <c r="I32">
        <v>14.5</v>
      </c>
      <c r="J32" s="35">
        <v>858</v>
      </c>
      <c r="K32">
        <v>44</v>
      </c>
      <c r="L32" s="5">
        <v>96.4</v>
      </c>
      <c r="M32" s="5">
        <v>2.1</v>
      </c>
      <c r="N32" s="5">
        <v>1.5</v>
      </c>
      <c r="O32" t="s">
        <v>228</v>
      </c>
      <c r="P32" t="s">
        <v>137</v>
      </c>
      <c r="Q32" t="s">
        <v>190</v>
      </c>
      <c r="R32" t="s">
        <v>317</v>
      </c>
      <c r="S32" t="s">
        <v>320</v>
      </c>
      <c r="T32" s="4" t="s">
        <v>312</v>
      </c>
    </row>
    <row r="33" spans="1:20" x14ac:dyDescent="0.2">
      <c r="A33" s="3" t="s">
        <v>235</v>
      </c>
      <c r="B33" t="s">
        <v>267</v>
      </c>
      <c r="C33" s="26">
        <v>5432</v>
      </c>
      <c r="D33" s="22">
        <v>192</v>
      </c>
      <c r="E33" s="27">
        <v>337</v>
      </c>
      <c r="F33" s="27">
        <f t="shared" si="1"/>
        <v>529</v>
      </c>
      <c r="G33" s="6">
        <f t="shared" si="0"/>
        <v>5961</v>
      </c>
      <c r="H33" s="5">
        <v>5969</v>
      </c>
      <c r="I33">
        <v>14.7</v>
      </c>
      <c r="J33" s="35">
        <v>1053</v>
      </c>
      <c r="K33">
        <v>58</v>
      </c>
      <c r="L33" s="5">
        <v>96.1</v>
      </c>
      <c r="M33" s="5">
        <v>2.2000000000000002</v>
      </c>
      <c r="N33" s="5">
        <v>1.7</v>
      </c>
      <c r="O33" t="s">
        <v>228</v>
      </c>
      <c r="P33" t="s">
        <v>313</v>
      </c>
      <c r="Q33" t="s">
        <v>190</v>
      </c>
      <c r="R33" t="s">
        <v>316</v>
      </c>
      <c r="S33" t="s">
        <v>290</v>
      </c>
      <c r="T33" s="4" t="s">
        <v>314</v>
      </c>
    </row>
    <row r="34" spans="1:20" s="16" customFormat="1" x14ac:dyDescent="0.2">
      <c r="A34" s="15" t="s">
        <v>235</v>
      </c>
      <c r="B34" s="16" t="s">
        <v>236</v>
      </c>
      <c r="C34" s="26">
        <v>5432</v>
      </c>
      <c r="D34" s="22">
        <v>210</v>
      </c>
      <c r="E34" s="27">
        <v>384</v>
      </c>
      <c r="F34" s="27">
        <f t="shared" si="1"/>
        <v>594</v>
      </c>
      <c r="G34" s="18">
        <f>SUM(C34:E34)</f>
        <v>6026</v>
      </c>
      <c r="H34" s="18">
        <v>6034</v>
      </c>
      <c r="I34" s="16">
        <v>14.2</v>
      </c>
      <c r="J34" s="37">
        <f>2231883/1000</f>
        <v>2231.8829999999998</v>
      </c>
      <c r="K34" s="16">
        <v>8</v>
      </c>
      <c r="L34" s="17">
        <v>97.1</v>
      </c>
      <c r="M34" s="17">
        <v>1.7</v>
      </c>
      <c r="N34" s="17">
        <v>1.2</v>
      </c>
      <c r="O34" s="16" t="s">
        <v>228</v>
      </c>
      <c r="P34" s="16" t="s">
        <v>269</v>
      </c>
      <c r="Q34" s="16" t="s">
        <v>190</v>
      </c>
      <c r="R34" s="16" t="s">
        <v>318</v>
      </c>
      <c r="S34" s="16" t="s">
        <v>290</v>
      </c>
      <c r="T34" s="19" t="s">
        <v>389</v>
      </c>
    </row>
    <row r="35" spans="1:20" x14ac:dyDescent="0.2">
      <c r="A35" s="3" t="s">
        <v>235</v>
      </c>
      <c r="B35" t="s">
        <v>268</v>
      </c>
      <c r="C35" s="26">
        <v>5432</v>
      </c>
      <c r="D35" s="22">
        <v>197</v>
      </c>
      <c r="E35" s="27">
        <v>349</v>
      </c>
      <c r="F35" s="27">
        <f t="shared" si="1"/>
        <v>546</v>
      </c>
      <c r="G35" s="6">
        <f>SUM(C35:E35)</f>
        <v>5978</v>
      </c>
      <c r="H35" s="5">
        <v>5986</v>
      </c>
      <c r="I35">
        <v>14.5</v>
      </c>
      <c r="J35" s="36">
        <f>1768732/1000</f>
        <v>1768.732</v>
      </c>
      <c r="K35">
        <v>17</v>
      </c>
      <c r="L35" s="5">
        <v>96</v>
      </c>
      <c r="M35" s="5">
        <v>2.2000000000000002</v>
      </c>
      <c r="N35" s="5">
        <v>1.8</v>
      </c>
      <c r="O35" t="s">
        <v>228</v>
      </c>
      <c r="P35" t="s">
        <v>285</v>
      </c>
      <c r="Q35" t="s">
        <v>190</v>
      </c>
      <c r="R35" t="s">
        <v>317</v>
      </c>
      <c r="S35" t="s">
        <v>290</v>
      </c>
      <c r="T35" s="4" t="s">
        <v>406</v>
      </c>
    </row>
    <row r="38" spans="1:20" x14ac:dyDescent="0.2">
      <c r="A38" s="1" t="s">
        <v>231</v>
      </c>
      <c r="C38" s="1">
        <f t="shared" ref="C38:H38" si="2">SUM(C2:C35)</f>
        <v>184688</v>
      </c>
      <c r="D38" s="6">
        <f t="shared" si="2"/>
        <v>7312</v>
      </c>
      <c r="E38" s="6">
        <f t="shared" si="2"/>
        <v>11786</v>
      </c>
      <c r="F38" s="1">
        <f t="shared" si="2"/>
        <v>19098</v>
      </c>
      <c r="G38" s="1">
        <f t="shared" si="2"/>
        <v>203786</v>
      </c>
      <c r="H38" s="1">
        <f t="shared" si="2"/>
        <v>204047</v>
      </c>
      <c r="K38" s="7" t="s">
        <v>415</v>
      </c>
      <c r="L38" s="43">
        <f>AVERAGE(L2:L35)</f>
        <v>96.420588235294105</v>
      </c>
      <c r="M38" s="43">
        <f t="shared" ref="M38:N38" si="3">AVERAGE(M2:M35)</f>
        <v>2.0117647058823529</v>
      </c>
      <c r="N38" s="43">
        <f t="shared" si="3"/>
        <v>1.5676470588235292</v>
      </c>
    </row>
    <row r="39" spans="1:20" x14ac:dyDescent="0.2">
      <c r="A39" s="1" t="s">
        <v>377</v>
      </c>
      <c r="C39" s="1">
        <f t="shared" ref="C39:H39" si="4">AVERAGE(C2:C35)</f>
        <v>5432</v>
      </c>
      <c r="D39" s="39">
        <f t="shared" si="4"/>
        <v>215.05882352941177</v>
      </c>
      <c r="E39" s="39">
        <f t="shared" si="4"/>
        <v>346.64705882352939</v>
      </c>
      <c r="F39" s="13">
        <f t="shared" si="4"/>
        <v>561.70588235294122</v>
      </c>
      <c r="G39" s="13">
        <f t="shared" si="4"/>
        <v>5993.7058823529414</v>
      </c>
      <c r="H39" s="13">
        <f t="shared" si="4"/>
        <v>6001.3823529411766</v>
      </c>
    </row>
    <row r="40" spans="1:20" x14ac:dyDescent="0.2">
      <c r="A40" s="1" t="s">
        <v>379</v>
      </c>
      <c r="C40" s="14">
        <f>(C38/G38)*100</f>
        <v>90.628404306478359</v>
      </c>
      <c r="D40" s="40">
        <f>(D38/G38)*100</f>
        <v>3.5880776893407789</v>
      </c>
      <c r="E40" s="40">
        <f>(E38/G38)*100</f>
        <v>5.7835180041808565</v>
      </c>
      <c r="F40" s="14">
        <f>(F38/H38)*100</f>
        <v>9.3596083255328431</v>
      </c>
      <c r="G40" s="7">
        <v>100</v>
      </c>
    </row>
    <row r="41" spans="1:20" x14ac:dyDescent="0.2">
      <c r="A41" s="1" t="s">
        <v>234</v>
      </c>
      <c r="E41" s="28"/>
      <c r="F41" s="28"/>
      <c r="I41" s="13">
        <f>AVERAGE(I2:I35)</f>
        <v>14.611764705882351</v>
      </c>
      <c r="J41" s="13"/>
    </row>
    <row r="42" spans="1:20" x14ac:dyDescent="0.2">
      <c r="R42" s="4"/>
    </row>
  </sheetData>
  <sortState ref="A2:R35">
    <sortCondition ref="B2:B35"/>
  </sortState>
  <conditionalFormatting sqref="Y2:Y3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T4" r:id="rId1" xr:uid="{00000000-0004-0000-0100-000001000000}"/>
    <hyperlink ref="T3" r:id="rId2" xr:uid="{00000000-0004-0000-0100-000002000000}"/>
    <hyperlink ref="T13" r:id="rId3" xr:uid="{00000000-0004-0000-0100-000003000000}"/>
    <hyperlink ref="T14" r:id="rId4" xr:uid="{00000000-0004-0000-0100-000004000000}"/>
    <hyperlink ref="T17" r:id="rId5" xr:uid="{00000000-0004-0000-0100-000005000000}"/>
    <hyperlink ref="T19" r:id="rId6" xr:uid="{00000000-0004-0000-0100-000006000000}"/>
    <hyperlink ref="T20" r:id="rId7" xr:uid="{00000000-0004-0000-0100-000007000000}"/>
    <hyperlink ref="T22" r:id="rId8" xr:uid="{00000000-0004-0000-0100-000008000000}"/>
    <hyperlink ref="T24" r:id="rId9" xr:uid="{00000000-0004-0000-0100-000009000000}"/>
    <hyperlink ref="T25" r:id="rId10" xr:uid="{00000000-0004-0000-0100-00000A000000}"/>
    <hyperlink ref="T26" r:id="rId11" xr:uid="{00000000-0004-0000-0100-00000B000000}"/>
    <hyperlink ref="T27" r:id="rId12" xr:uid="{00000000-0004-0000-0100-00000C000000}"/>
    <hyperlink ref="T28" r:id="rId13" xr:uid="{00000000-0004-0000-0100-00000D000000}"/>
    <hyperlink ref="T29" r:id="rId14" xr:uid="{00000000-0004-0000-0100-00000E000000}"/>
    <hyperlink ref="T30" r:id="rId15" xr:uid="{00000000-0004-0000-0100-00000F000000}"/>
    <hyperlink ref="T31" r:id="rId16" xr:uid="{00000000-0004-0000-0100-000010000000}"/>
    <hyperlink ref="T32" r:id="rId17" xr:uid="{00000000-0004-0000-0100-000011000000}"/>
    <hyperlink ref="T33" r:id="rId18" xr:uid="{00000000-0004-0000-0100-000012000000}"/>
    <hyperlink ref="T23" r:id="rId19" xr:uid="{EBB3FA79-223D-D84B-B8A7-5302E291AC38}"/>
    <hyperlink ref="T34" r:id="rId20" display="https://doi.org/10.1073/pnas.0401648101" xr:uid="{6235CF0D-FD09-004A-A51B-303B6CB13874}"/>
    <hyperlink ref="T35" r:id="rId21" display="https://dx.doi.org/10.1186%2Fgb-2007-8-4-r52" xr:uid="{57D9E657-771F-FD4F-8E8E-8ECA15BD3D93}"/>
    <hyperlink ref="T8" r:id="rId22" xr:uid="{F9EC888E-3B3A-7642-8CAF-6C6675FA7C82}"/>
  </hyperlinks>
  <pageMargins left="0.7" right="0.7" top="0.75" bottom="0.75" header="0.3" footer="0.3"/>
  <pageSetup paperSize="9" orientation="portrait" horizontalDpi="0" verticalDpi="0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8"/>
  <sheetViews>
    <sheetView topLeftCell="G1" zoomScale="88" zoomScaleNormal="88" workbookViewId="0">
      <selection activeCell="M25" sqref="M25"/>
    </sheetView>
  </sheetViews>
  <sheetFormatPr baseColWidth="10" defaultRowHeight="16" x14ac:dyDescent="0.2"/>
  <cols>
    <col min="1" max="1" width="34.6640625" bestFit="1" customWidth="1"/>
    <col min="2" max="2" width="13.1640625" style="6" bestFit="1" customWidth="1"/>
    <col min="3" max="3" width="11" style="6" bestFit="1" customWidth="1"/>
    <col min="4" max="4" width="21" style="6" bestFit="1" customWidth="1"/>
    <col min="5" max="5" width="20.83203125" style="6" bestFit="1" customWidth="1"/>
    <col min="6" max="6" width="20.83203125" style="6" customWidth="1"/>
    <col min="7" max="7" width="11.33203125" bestFit="1" customWidth="1"/>
    <col min="8" max="8" width="15.5" bestFit="1" customWidth="1"/>
    <col min="9" max="9" width="17.83203125" bestFit="1" customWidth="1"/>
    <col min="10" max="10" width="22.5" customWidth="1"/>
    <col min="11" max="14" width="17.5" customWidth="1"/>
    <col min="15" max="15" width="7.33203125" bestFit="1" customWidth="1"/>
    <col min="16" max="16" width="11.6640625" bestFit="1" customWidth="1"/>
    <col min="17" max="17" width="8.83203125" bestFit="1" customWidth="1"/>
    <col min="18" max="18" width="18" bestFit="1" customWidth="1"/>
    <col min="19" max="19" width="54" bestFit="1" customWidth="1"/>
    <col min="20" max="20" width="51.83203125" bestFit="1" customWidth="1"/>
  </cols>
  <sheetData>
    <row r="1" spans="1:20" x14ac:dyDescent="0.2">
      <c r="A1" s="7" t="s">
        <v>232</v>
      </c>
      <c r="B1" s="7" t="s">
        <v>0</v>
      </c>
      <c r="C1" s="7" t="s">
        <v>367</v>
      </c>
      <c r="D1" s="7" t="s">
        <v>378</v>
      </c>
      <c r="E1" s="7" t="s">
        <v>380</v>
      </c>
      <c r="F1" s="7" t="s">
        <v>409</v>
      </c>
      <c r="G1" s="7" t="s">
        <v>229</v>
      </c>
      <c r="H1" s="7" t="s">
        <v>225</v>
      </c>
      <c r="I1" s="7" t="s">
        <v>230</v>
      </c>
      <c r="J1" s="7" t="s">
        <v>410</v>
      </c>
      <c r="K1" s="7" t="s">
        <v>408</v>
      </c>
      <c r="L1" s="1" t="s">
        <v>412</v>
      </c>
      <c r="M1" s="1" t="s">
        <v>413</v>
      </c>
      <c r="N1" s="1" t="s">
        <v>414</v>
      </c>
      <c r="O1" s="7" t="s">
        <v>226</v>
      </c>
      <c r="P1" s="7" t="s">
        <v>95</v>
      </c>
      <c r="Q1" s="32" t="s">
        <v>188</v>
      </c>
      <c r="R1" s="7" t="s">
        <v>355</v>
      </c>
      <c r="S1" s="7" t="s">
        <v>215</v>
      </c>
      <c r="T1" s="7" t="s">
        <v>227</v>
      </c>
    </row>
    <row r="2" spans="1:20" ht="17" customHeight="1" x14ac:dyDescent="0.2">
      <c r="A2" s="3" t="s">
        <v>366</v>
      </c>
      <c r="B2" s="9">
        <v>125.91</v>
      </c>
      <c r="C2" s="24">
        <v>5486</v>
      </c>
      <c r="D2" s="25">
        <v>413</v>
      </c>
      <c r="E2" s="23">
        <v>1020</v>
      </c>
      <c r="F2" s="23">
        <f>SUM(D2:E2)</f>
        <v>1433</v>
      </c>
      <c r="G2">
        <f>SUM(C2:E2)</f>
        <v>6919</v>
      </c>
      <c r="H2">
        <v>6997</v>
      </c>
      <c r="I2">
        <v>18.899999999999999</v>
      </c>
      <c r="J2" s="36">
        <v>836.74699999999996</v>
      </c>
      <c r="K2">
        <v>37</v>
      </c>
      <c r="L2" s="5">
        <v>74.599999999999994</v>
      </c>
      <c r="M2" s="5">
        <v>9.1</v>
      </c>
      <c r="N2" s="5">
        <v>16.3</v>
      </c>
      <c r="O2" t="s">
        <v>228</v>
      </c>
      <c r="P2" t="s">
        <v>360</v>
      </c>
      <c r="Q2" s="33" t="s">
        <v>190</v>
      </c>
      <c r="R2" t="s">
        <v>346</v>
      </c>
      <c r="S2" t="s">
        <v>110</v>
      </c>
      <c r="T2" t="s">
        <v>391</v>
      </c>
    </row>
    <row r="3" spans="1:20" x14ac:dyDescent="0.2">
      <c r="A3" s="3" t="s">
        <v>366</v>
      </c>
      <c r="B3" s="10" t="s">
        <v>342</v>
      </c>
      <c r="C3" s="24">
        <v>5486</v>
      </c>
      <c r="D3" s="25">
        <v>489</v>
      </c>
      <c r="E3" s="23">
        <v>830</v>
      </c>
      <c r="F3" s="23">
        <f t="shared" ref="F3:F26" si="0">SUM(D3:E3)</f>
        <v>1319</v>
      </c>
      <c r="G3">
        <f t="shared" ref="G3:G26" si="1">SUM(C3:E3)</f>
        <v>6805</v>
      </c>
      <c r="H3">
        <v>6876</v>
      </c>
      <c r="I3">
        <v>18.8</v>
      </c>
      <c r="J3" s="36">
        <v>154.75299999999999</v>
      </c>
      <c r="K3">
        <v>557</v>
      </c>
      <c r="L3" s="5">
        <v>73.3</v>
      </c>
      <c r="M3" s="5">
        <v>8.8000000000000007</v>
      </c>
      <c r="N3" s="5">
        <v>17.899999999999999</v>
      </c>
      <c r="O3" t="s">
        <v>228</v>
      </c>
      <c r="P3" t="s">
        <v>97</v>
      </c>
      <c r="Q3" s="33" t="s">
        <v>190</v>
      </c>
      <c r="R3" t="s">
        <v>347</v>
      </c>
      <c r="S3" t="s">
        <v>361</v>
      </c>
      <c r="T3" t="s">
        <v>391</v>
      </c>
    </row>
    <row r="4" spans="1:20" x14ac:dyDescent="0.2">
      <c r="A4" s="3" t="s">
        <v>366</v>
      </c>
      <c r="B4" s="5" t="s">
        <v>343</v>
      </c>
      <c r="C4" s="24">
        <v>5486</v>
      </c>
      <c r="D4" s="25">
        <v>419</v>
      </c>
      <c r="E4" s="23">
        <v>996</v>
      </c>
      <c r="F4" s="23">
        <f t="shared" si="0"/>
        <v>1415</v>
      </c>
      <c r="G4">
        <f t="shared" si="1"/>
        <v>6901</v>
      </c>
      <c r="H4">
        <v>6978</v>
      </c>
      <c r="I4">
        <v>18.600000000000001</v>
      </c>
      <c r="J4" s="36">
        <v>869.87900000000002</v>
      </c>
      <c r="K4">
        <v>47</v>
      </c>
      <c r="L4" s="5">
        <v>74.900000000000006</v>
      </c>
      <c r="M4" s="5">
        <v>9.1</v>
      </c>
      <c r="N4" s="5">
        <v>16</v>
      </c>
      <c r="O4" t="s">
        <v>228</v>
      </c>
      <c r="P4" t="s">
        <v>97</v>
      </c>
      <c r="Q4" s="33" t="s">
        <v>190</v>
      </c>
      <c r="R4" t="s">
        <v>346</v>
      </c>
      <c r="S4" t="s">
        <v>361</v>
      </c>
      <c r="T4" t="s">
        <v>391</v>
      </c>
    </row>
    <row r="5" spans="1:20" x14ac:dyDescent="0.2">
      <c r="A5" s="3" t="s">
        <v>366</v>
      </c>
      <c r="B5" s="5" t="s">
        <v>344</v>
      </c>
      <c r="C5" s="24">
        <v>5486</v>
      </c>
      <c r="D5" s="25">
        <v>481</v>
      </c>
      <c r="E5" s="23">
        <v>832</v>
      </c>
      <c r="F5" s="23">
        <f t="shared" si="0"/>
        <v>1313</v>
      </c>
      <c r="G5">
        <f t="shared" si="1"/>
        <v>6799</v>
      </c>
      <c r="H5">
        <v>6871</v>
      </c>
      <c r="I5">
        <v>18.8</v>
      </c>
      <c r="J5" s="36">
        <v>167.87799999999999</v>
      </c>
      <c r="K5">
        <v>592</v>
      </c>
      <c r="L5" s="5">
        <v>73.599999999999994</v>
      </c>
      <c r="M5" s="5">
        <v>8.8000000000000007</v>
      </c>
      <c r="N5" s="5">
        <v>17.600000000000001</v>
      </c>
      <c r="O5" t="s">
        <v>228</v>
      </c>
      <c r="P5" s="5" t="s">
        <v>97</v>
      </c>
      <c r="Q5" s="33" t="s">
        <v>190</v>
      </c>
      <c r="R5" t="s">
        <v>346</v>
      </c>
      <c r="S5" s="5" t="s">
        <v>361</v>
      </c>
      <c r="T5" t="s">
        <v>391</v>
      </c>
    </row>
    <row r="6" spans="1:20" x14ac:dyDescent="0.2">
      <c r="A6" s="3" t="s">
        <v>366</v>
      </c>
      <c r="B6" s="5" t="s">
        <v>345</v>
      </c>
      <c r="C6" s="24">
        <v>5486</v>
      </c>
      <c r="D6" s="25">
        <v>392</v>
      </c>
      <c r="E6" s="23">
        <v>971</v>
      </c>
      <c r="F6" s="23">
        <f t="shared" si="0"/>
        <v>1363</v>
      </c>
      <c r="G6">
        <f t="shared" si="1"/>
        <v>6849</v>
      </c>
      <c r="H6">
        <v>6925</v>
      </c>
      <c r="I6">
        <v>18.600000000000001</v>
      </c>
      <c r="J6" s="36">
        <v>730.97400000000005</v>
      </c>
      <c r="K6">
        <v>168</v>
      </c>
      <c r="L6" s="5">
        <v>74.400000000000006</v>
      </c>
      <c r="M6" s="5">
        <v>9.1999999999999993</v>
      </c>
      <c r="N6" s="5">
        <v>16.399999999999999</v>
      </c>
      <c r="O6" t="s">
        <v>228</v>
      </c>
      <c r="P6" t="s">
        <v>156</v>
      </c>
      <c r="Q6" s="33" t="s">
        <v>190</v>
      </c>
      <c r="R6" t="s">
        <v>347</v>
      </c>
      <c r="S6" t="s">
        <v>110</v>
      </c>
      <c r="T6" t="s">
        <v>391</v>
      </c>
    </row>
    <row r="7" spans="1:20" x14ac:dyDescent="0.2">
      <c r="A7" s="3" t="s">
        <v>366</v>
      </c>
      <c r="B7" s="5" t="s">
        <v>323</v>
      </c>
      <c r="C7" s="24">
        <v>5486</v>
      </c>
      <c r="D7" s="25">
        <v>349</v>
      </c>
      <c r="E7" s="23">
        <v>810</v>
      </c>
      <c r="F7" s="23">
        <f t="shared" si="0"/>
        <v>1159</v>
      </c>
      <c r="G7">
        <f t="shared" si="1"/>
        <v>6645</v>
      </c>
      <c r="H7">
        <v>6717</v>
      </c>
      <c r="I7">
        <v>18.5</v>
      </c>
      <c r="J7" s="36">
        <v>127.19499999999999</v>
      </c>
      <c r="K7">
        <v>1201</v>
      </c>
      <c r="L7" s="5">
        <v>72.599999999999994</v>
      </c>
      <c r="M7" s="5">
        <v>9.1</v>
      </c>
      <c r="N7" s="5">
        <v>18.3</v>
      </c>
      <c r="O7" t="s">
        <v>228</v>
      </c>
      <c r="P7" t="s">
        <v>354</v>
      </c>
      <c r="Q7" s="33" t="s">
        <v>190</v>
      </c>
      <c r="R7" t="s">
        <v>331</v>
      </c>
      <c r="S7" t="s">
        <v>357</v>
      </c>
      <c r="T7" t="s">
        <v>393</v>
      </c>
    </row>
    <row r="8" spans="1:20" x14ac:dyDescent="0.2">
      <c r="A8" s="3" t="s">
        <v>366</v>
      </c>
      <c r="B8" s="5" t="s">
        <v>330</v>
      </c>
      <c r="C8" s="24">
        <v>5486</v>
      </c>
      <c r="D8" s="25">
        <v>363</v>
      </c>
      <c r="E8" s="23">
        <v>820</v>
      </c>
      <c r="F8" s="23">
        <f t="shared" si="0"/>
        <v>1183</v>
      </c>
      <c r="G8">
        <f t="shared" si="1"/>
        <v>6669</v>
      </c>
      <c r="H8">
        <v>6739</v>
      </c>
      <c r="I8">
        <v>18.899999999999999</v>
      </c>
      <c r="J8" s="36">
        <v>162.77500000000001</v>
      </c>
      <c r="K8">
        <v>625</v>
      </c>
      <c r="L8" s="5">
        <v>73.099999999999994</v>
      </c>
      <c r="M8" s="5">
        <v>9.1</v>
      </c>
      <c r="N8" s="5">
        <v>17.8</v>
      </c>
      <c r="O8" t="s">
        <v>228</v>
      </c>
      <c r="P8" t="s">
        <v>216</v>
      </c>
      <c r="Q8" s="33" t="s">
        <v>190</v>
      </c>
      <c r="R8" t="s">
        <v>346</v>
      </c>
      <c r="S8" t="s">
        <v>110</v>
      </c>
      <c r="T8" t="s">
        <v>391</v>
      </c>
    </row>
    <row r="9" spans="1:20" x14ac:dyDescent="0.2">
      <c r="A9" s="3" t="s">
        <v>366</v>
      </c>
      <c r="B9" s="5" t="s">
        <v>332</v>
      </c>
      <c r="C9" s="24">
        <v>5486</v>
      </c>
      <c r="D9" s="25">
        <v>410</v>
      </c>
      <c r="E9" s="23">
        <v>981</v>
      </c>
      <c r="F9" s="23">
        <f t="shared" si="0"/>
        <v>1391</v>
      </c>
      <c r="G9">
        <f t="shared" si="1"/>
        <v>6877</v>
      </c>
      <c r="H9">
        <v>6947</v>
      </c>
      <c r="I9">
        <v>18.5</v>
      </c>
      <c r="J9" s="36">
        <v>770.39099999999996</v>
      </c>
      <c r="K9">
        <v>52</v>
      </c>
      <c r="L9" s="5">
        <v>74.3</v>
      </c>
      <c r="M9" s="5">
        <v>9.4</v>
      </c>
      <c r="N9" s="5">
        <v>16.3</v>
      </c>
      <c r="O9" t="s">
        <v>228</v>
      </c>
      <c r="P9" t="s">
        <v>356</v>
      </c>
      <c r="Q9" s="33" t="s">
        <v>190</v>
      </c>
      <c r="R9" t="s">
        <v>353</v>
      </c>
      <c r="S9" t="s">
        <v>357</v>
      </c>
      <c r="T9" t="s">
        <v>391</v>
      </c>
    </row>
    <row r="10" spans="1:20" x14ac:dyDescent="0.2">
      <c r="A10" s="3" t="s">
        <v>366</v>
      </c>
      <c r="B10" s="5" t="s">
        <v>333</v>
      </c>
      <c r="C10" s="24">
        <v>5486</v>
      </c>
      <c r="D10" s="25">
        <v>403</v>
      </c>
      <c r="E10" s="23">
        <v>972</v>
      </c>
      <c r="F10" s="23">
        <f t="shared" si="0"/>
        <v>1375</v>
      </c>
      <c r="G10">
        <f t="shared" si="1"/>
        <v>6861</v>
      </c>
      <c r="H10">
        <v>6935</v>
      </c>
      <c r="I10">
        <v>18.899999999999999</v>
      </c>
      <c r="J10" s="36">
        <v>1055.6010000000001</v>
      </c>
      <c r="K10">
        <v>31</v>
      </c>
      <c r="L10" s="5">
        <v>74.5</v>
      </c>
      <c r="M10" s="5">
        <v>9.1999999999999993</v>
      </c>
      <c r="N10" s="5">
        <v>16.3</v>
      </c>
      <c r="O10" t="s">
        <v>228</v>
      </c>
      <c r="P10" t="s">
        <v>356</v>
      </c>
      <c r="Q10" s="33" t="s">
        <v>190</v>
      </c>
      <c r="R10" t="s">
        <v>348</v>
      </c>
      <c r="S10" t="s">
        <v>357</v>
      </c>
      <c r="T10" t="s">
        <v>391</v>
      </c>
    </row>
    <row r="11" spans="1:20" x14ac:dyDescent="0.2">
      <c r="A11" s="3" t="s">
        <v>366</v>
      </c>
      <c r="B11" s="5" t="s">
        <v>334</v>
      </c>
      <c r="C11" s="24">
        <v>5486</v>
      </c>
      <c r="D11" s="25">
        <v>421</v>
      </c>
      <c r="E11" s="23">
        <v>1015</v>
      </c>
      <c r="F11" s="23">
        <f t="shared" si="0"/>
        <v>1436</v>
      </c>
      <c r="G11">
        <f t="shared" si="1"/>
        <v>6922</v>
      </c>
      <c r="H11">
        <v>7000</v>
      </c>
      <c r="I11">
        <v>18.7</v>
      </c>
      <c r="J11" s="36">
        <v>1109.8610000000001</v>
      </c>
      <c r="K11">
        <v>33</v>
      </c>
      <c r="L11" s="5">
        <v>74.5</v>
      </c>
      <c r="M11" s="5">
        <v>9.4</v>
      </c>
      <c r="N11" s="5">
        <v>16.100000000000001</v>
      </c>
      <c r="O11" t="s">
        <v>228</v>
      </c>
      <c r="P11" t="s">
        <v>356</v>
      </c>
      <c r="Q11" s="33" t="s">
        <v>190</v>
      </c>
      <c r="R11" t="s">
        <v>348</v>
      </c>
      <c r="S11" t="s">
        <v>357</v>
      </c>
      <c r="T11" t="s">
        <v>391</v>
      </c>
    </row>
    <row r="12" spans="1:20" x14ac:dyDescent="0.2">
      <c r="A12" s="3" t="s">
        <v>366</v>
      </c>
      <c r="B12" s="5" t="s">
        <v>335</v>
      </c>
      <c r="C12" s="24">
        <v>5486</v>
      </c>
      <c r="D12" s="25">
        <v>388</v>
      </c>
      <c r="E12" s="23">
        <v>1005</v>
      </c>
      <c r="F12" s="23">
        <f t="shared" si="0"/>
        <v>1393</v>
      </c>
      <c r="G12">
        <f t="shared" si="1"/>
        <v>6879</v>
      </c>
      <c r="H12">
        <v>6950</v>
      </c>
      <c r="I12">
        <v>18.8</v>
      </c>
      <c r="J12" s="36">
        <v>775.30600000000004</v>
      </c>
      <c r="K12">
        <v>53</v>
      </c>
      <c r="L12" s="5">
        <v>74.7</v>
      </c>
      <c r="M12" s="5">
        <v>9.1999999999999993</v>
      </c>
      <c r="N12" s="5">
        <v>16.100000000000001</v>
      </c>
      <c r="O12" t="s">
        <v>228</v>
      </c>
      <c r="P12" t="s">
        <v>356</v>
      </c>
      <c r="Q12" s="33" t="s">
        <v>190</v>
      </c>
      <c r="R12" t="s">
        <v>349</v>
      </c>
      <c r="S12" t="s">
        <v>357</v>
      </c>
      <c r="T12" t="s">
        <v>391</v>
      </c>
    </row>
    <row r="13" spans="1:20" x14ac:dyDescent="0.2">
      <c r="A13" s="3" t="s">
        <v>366</v>
      </c>
      <c r="B13" s="5" t="s">
        <v>336</v>
      </c>
      <c r="C13" s="24">
        <v>5486</v>
      </c>
      <c r="D13" s="25">
        <v>396</v>
      </c>
      <c r="E13" s="23">
        <v>1002</v>
      </c>
      <c r="F13" s="23">
        <f t="shared" si="0"/>
        <v>1398</v>
      </c>
      <c r="G13">
        <f t="shared" si="1"/>
        <v>6884</v>
      </c>
      <c r="H13">
        <v>6960</v>
      </c>
      <c r="I13">
        <v>19.2</v>
      </c>
      <c r="J13" s="36">
        <v>948.33199999999999</v>
      </c>
      <c r="K13">
        <v>39</v>
      </c>
      <c r="L13" s="5">
        <v>74.5</v>
      </c>
      <c r="M13" s="5">
        <v>9.4</v>
      </c>
      <c r="N13" s="5">
        <v>16.100000000000001</v>
      </c>
      <c r="O13" t="s">
        <v>228</v>
      </c>
      <c r="P13" t="s">
        <v>356</v>
      </c>
      <c r="Q13" s="33" t="s">
        <v>190</v>
      </c>
      <c r="R13" t="s">
        <v>349</v>
      </c>
      <c r="S13" t="s">
        <v>357</v>
      </c>
      <c r="T13" t="s">
        <v>391</v>
      </c>
    </row>
    <row r="14" spans="1:20" x14ac:dyDescent="0.2">
      <c r="A14" s="3" t="s">
        <v>366</v>
      </c>
      <c r="B14" s="5" t="s">
        <v>324</v>
      </c>
      <c r="C14" s="24">
        <v>5486</v>
      </c>
      <c r="D14" s="25">
        <v>418</v>
      </c>
      <c r="E14" s="23">
        <v>1081</v>
      </c>
      <c r="F14" s="23">
        <f t="shared" si="0"/>
        <v>1499</v>
      </c>
      <c r="G14">
        <f t="shared" si="1"/>
        <v>6985</v>
      </c>
      <c r="H14">
        <v>7064</v>
      </c>
      <c r="I14">
        <v>18.899999999999999</v>
      </c>
      <c r="J14" s="36">
        <v>747.81799999999998</v>
      </c>
      <c r="K14">
        <v>107</v>
      </c>
      <c r="L14" s="5">
        <v>75</v>
      </c>
      <c r="M14" s="5">
        <v>9.1</v>
      </c>
      <c r="N14" s="5">
        <v>15.9</v>
      </c>
      <c r="O14" t="s">
        <v>228</v>
      </c>
      <c r="P14" t="s">
        <v>97</v>
      </c>
      <c r="Q14" s="33" t="s">
        <v>190</v>
      </c>
      <c r="R14" t="s">
        <v>347</v>
      </c>
      <c r="S14" t="s">
        <v>362</v>
      </c>
      <c r="T14" t="s">
        <v>391</v>
      </c>
    </row>
    <row r="15" spans="1:20" x14ac:dyDescent="0.2">
      <c r="A15" s="3" t="s">
        <v>366</v>
      </c>
      <c r="B15" s="5" t="s">
        <v>325</v>
      </c>
      <c r="C15" s="24">
        <v>5486</v>
      </c>
      <c r="D15" s="25">
        <v>302</v>
      </c>
      <c r="E15" s="23">
        <v>756</v>
      </c>
      <c r="F15" s="23">
        <f t="shared" si="0"/>
        <v>1058</v>
      </c>
      <c r="G15">
        <f t="shared" si="1"/>
        <v>6544</v>
      </c>
      <c r="H15">
        <v>6617</v>
      </c>
      <c r="I15">
        <v>18.2</v>
      </c>
      <c r="J15" s="36">
        <v>93.454999999999998</v>
      </c>
      <c r="K15">
        <v>164</v>
      </c>
      <c r="L15" s="5">
        <v>73</v>
      </c>
      <c r="M15" s="5">
        <v>8.8000000000000007</v>
      </c>
      <c r="N15" s="5">
        <v>18.2</v>
      </c>
      <c r="O15" t="s">
        <v>228</v>
      </c>
      <c r="P15" s="5" t="s">
        <v>97</v>
      </c>
      <c r="Q15" s="33" t="s">
        <v>190</v>
      </c>
      <c r="R15" t="s">
        <v>350</v>
      </c>
      <c r="S15" s="5" t="s">
        <v>362</v>
      </c>
      <c r="T15" s="4" t="s">
        <v>390</v>
      </c>
    </row>
    <row r="16" spans="1:20" x14ac:dyDescent="0.2">
      <c r="A16" s="3" t="s">
        <v>366</v>
      </c>
      <c r="B16" s="5" t="s">
        <v>326</v>
      </c>
      <c r="C16" s="24">
        <v>5486</v>
      </c>
      <c r="D16" s="25">
        <v>400</v>
      </c>
      <c r="E16" s="23">
        <v>937</v>
      </c>
      <c r="F16" s="23">
        <f t="shared" si="0"/>
        <v>1337</v>
      </c>
      <c r="G16">
        <f t="shared" si="1"/>
        <v>6823</v>
      </c>
      <c r="H16">
        <v>6896</v>
      </c>
      <c r="I16">
        <v>18.600000000000001</v>
      </c>
      <c r="J16" s="36">
        <v>573.45500000000004</v>
      </c>
      <c r="K16">
        <v>158</v>
      </c>
      <c r="L16" s="5">
        <v>74.7</v>
      </c>
      <c r="M16" s="5">
        <v>9</v>
      </c>
      <c r="N16" s="5">
        <v>16.3</v>
      </c>
      <c r="O16" t="s">
        <v>228</v>
      </c>
      <c r="P16" s="5" t="s">
        <v>97</v>
      </c>
      <c r="Q16" s="33" t="s">
        <v>190</v>
      </c>
      <c r="R16" t="s">
        <v>346</v>
      </c>
      <c r="S16" s="5" t="s">
        <v>357</v>
      </c>
      <c r="T16" t="s">
        <v>391</v>
      </c>
    </row>
    <row r="17" spans="1:20" x14ac:dyDescent="0.2">
      <c r="A17" s="3" t="s">
        <v>366</v>
      </c>
      <c r="B17" s="5" t="s">
        <v>337</v>
      </c>
      <c r="C17" s="24">
        <v>5486</v>
      </c>
      <c r="D17" s="25">
        <v>344</v>
      </c>
      <c r="E17" s="23">
        <v>848</v>
      </c>
      <c r="F17" s="23">
        <f t="shared" si="0"/>
        <v>1192</v>
      </c>
      <c r="G17">
        <f t="shared" si="1"/>
        <v>6678</v>
      </c>
      <c r="H17">
        <v>6751</v>
      </c>
      <c r="I17">
        <v>18.600000000000001</v>
      </c>
      <c r="J17" s="36">
        <v>163.066</v>
      </c>
      <c r="K17">
        <v>537</v>
      </c>
      <c r="L17" s="5">
        <v>73.5</v>
      </c>
      <c r="M17" s="5">
        <v>9.1</v>
      </c>
      <c r="N17" s="5">
        <v>17.399999999999999</v>
      </c>
      <c r="O17" t="s">
        <v>228</v>
      </c>
      <c r="P17" t="s">
        <v>137</v>
      </c>
      <c r="Q17" s="33" t="s">
        <v>190</v>
      </c>
      <c r="R17" t="s">
        <v>346</v>
      </c>
      <c r="S17" t="s">
        <v>361</v>
      </c>
      <c r="T17" t="s">
        <v>391</v>
      </c>
    </row>
    <row r="18" spans="1:20" x14ac:dyDescent="0.2">
      <c r="A18" s="3" t="s">
        <v>366</v>
      </c>
      <c r="B18" s="5" t="s">
        <v>338</v>
      </c>
      <c r="C18" s="24">
        <v>5486</v>
      </c>
      <c r="D18" s="25">
        <v>398</v>
      </c>
      <c r="E18" s="23">
        <v>975</v>
      </c>
      <c r="F18" s="23">
        <f t="shared" si="0"/>
        <v>1373</v>
      </c>
      <c r="G18">
        <f t="shared" si="1"/>
        <v>6859</v>
      </c>
      <c r="H18">
        <v>6932</v>
      </c>
      <c r="I18">
        <v>18.5</v>
      </c>
      <c r="J18" s="36">
        <v>782.51</v>
      </c>
      <c r="K18">
        <v>68</v>
      </c>
      <c r="L18" s="5">
        <v>74.7</v>
      </c>
      <c r="M18" s="5">
        <v>9.1</v>
      </c>
      <c r="N18" s="5">
        <v>16.2</v>
      </c>
      <c r="O18" t="s">
        <v>228</v>
      </c>
      <c r="P18" t="s">
        <v>356</v>
      </c>
      <c r="Q18" s="33" t="s">
        <v>190</v>
      </c>
      <c r="R18" t="s">
        <v>346</v>
      </c>
      <c r="S18" t="s">
        <v>361</v>
      </c>
      <c r="T18" t="s">
        <v>391</v>
      </c>
    </row>
    <row r="19" spans="1:20" s="16" customFormat="1" x14ac:dyDescent="0.2">
      <c r="A19" s="15" t="s">
        <v>366</v>
      </c>
      <c r="B19" s="17" t="s">
        <v>327</v>
      </c>
      <c r="C19" s="24">
        <v>5486</v>
      </c>
      <c r="D19" s="25">
        <v>441</v>
      </c>
      <c r="E19" s="23">
        <v>1149</v>
      </c>
      <c r="F19" s="23">
        <f t="shared" si="0"/>
        <v>1590</v>
      </c>
      <c r="G19" s="16">
        <f t="shared" si="1"/>
        <v>7076</v>
      </c>
      <c r="H19" s="16">
        <v>7173</v>
      </c>
      <c r="I19" s="16">
        <v>18.899999999999999</v>
      </c>
      <c r="J19" s="37">
        <v>1422.463</v>
      </c>
      <c r="K19" s="16">
        <v>15</v>
      </c>
      <c r="L19" s="17">
        <v>75</v>
      </c>
      <c r="M19" s="17">
        <v>9.1</v>
      </c>
      <c r="N19" s="17">
        <v>15.9</v>
      </c>
      <c r="O19" s="16" t="s">
        <v>228</v>
      </c>
      <c r="P19" s="16" t="s">
        <v>97</v>
      </c>
      <c r="Q19" s="16" t="s">
        <v>190</v>
      </c>
      <c r="R19" s="16" t="s">
        <v>331</v>
      </c>
      <c r="S19" s="16" t="s">
        <v>110</v>
      </c>
      <c r="T19" s="19" t="s">
        <v>390</v>
      </c>
    </row>
    <row r="20" spans="1:20" x14ac:dyDescent="0.2">
      <c r="A20" s="3" t="s">
        <v>366</v>
      </c>
      <c r="B20" s="5" t="s">
        <v>328</v>
      </c>
      <c r="C20" s="24">
        <v>5486</v>
      </c>
      <c r="D20" s="25">
        <v>440</v>
      </c>
      <c r="E20" s="23">
        <v>1147</v>
      </c>
      <c r="F20" s="23">
        <f t="shared" si="0"/>
        <v>1587</v>
      </c>
      <c r="G20">
        <f t="shared" si="1"/>
        <v>7073</v>
      </c>
      <c r="H20">
        <v>7170</v>
      </c>
      <c r="I20">
        <v>18.899999999999999</v>
      </c>
      <c r="J20" s="36">
        <v>1422.463</v>
      </c>
      <c r="K20">
        <v>15</v>
      </c>
      <c r="L20" s="5">
        <v>74.900000000000006</v>
      </c>
      <c r="M20" s="5">
        <v>9.1</v>
      </c>
      <c r="N20" s="5">
        <v>16</v>
      </c>
      <c r="O20" t="s">
        <v>228</v>
      </c>
      <c r="P20" t="s">
        <v>97</v>
      </c>
      <c r="Q20" s="33" t="s">
        <v>189</v>
      </c>
      <c r="R20" t="s">
        <v>219</v>
      </c>
      <c r="S20" t="s">
        <v>363</v>
      </c>
      <c r="T20" s="4" t="s">
        <v>392</v>
      </c>
    </row>
    <row r="21" spans="1:20" x14ac:dyDescent="0.2">
      <c r="A21" s="3" t="s">
        <v>366</v>
      </c>
      <c r="B21" s="5" t="s">
        <v>339</v>
      </c>
      <c r="C21" s="24">
        <v>5486</v>
      </c>
      <c r="D21" s="25">
        <v>364</v>
      </c>
      <c r="E21" s="23">
        <v>846</v>
      </c>
      <c r="F21" s="23">
        <f t="shared" si="0"/>
        <v>1210</v>
      </c>
      <c r="G21">
        <f t="shared" si="1"/>
        <v>6696</v>
      </c>
      <c r="H21">
        <v>6768</v>
      </c>
      <c r="I21">
        <v>18.5</v>
      </c>
      <c r="J21" s="36">
        <v>162.16900000000001</v>
      </c>
      <c r="K21">
        <v>487</v>
      </c>
      <c r="L21" s="5">
        <v>73.5</v>
      </c>
      <c r="M21" s="5">
        <v>8.9</v>
      </c>
      <c r="N21" s="5">
        <v>17.600000000000001</v>
      </c>
      <c r="O21" t="s">
        <v>228</v>
      </c>
      <c r="P21" t="s">
        <v>137</v>
      </c>
      <c r="Q21" s="33" t="s">
        <v>190</v>
      </c>
      <c r="R21" t="s">
        <v>346</v>
      </c>
      <c r="S21" t="s">
        <v>110</v>
      </c>
      <c r="T21" t="s">
        <v>391</v>
      </c>
    </row>
    <row r="22" spans="1:20" x14ac:dyDescent="0.2">
      <c r="A22" s="3" t="s">
        <v>366</v>
      </c>
      <c r="B22" s="5" t="s">
        <v>340</v>
      </c>
      <c r="C22" s="24">
        <v>5486</v>
      </c>
      <c r="D22" s="25">
        <v>278</v>
      </c>
      <c r="E22" s="23">
        <v>686</v>
      </c>
      <c r="F22" s="23">
        <f t="shared" si="0"/>
        <v>964</v>
      </c>
      <c r="G22">
        <f t="shared" si="1"/>
        <v>6450</v>
      </c>
      <c r="H22">
        <v>6517</v>
      </c>
      <c r="I22">
        <v>17.899999999999999</v>
      </c>
      <c r="J22" s="36">
        <v>70.790999999999997</v>
      </c>
      <c r="K22">
        <v>574</v>
      </c>
      <c r="L22" s="5">
        <v>71.3</v>
      </c>
      <c r="M22" s="5">
        <v>8.9</v>
      </c>
      <c r="N22" s="5">
        <v>19.8</v>
      </c>
      <c r="O22" t="s">
        <v>228</v>
      </c>
      <c r="P22" t="s">
        <v>137</v>
      </c>
      <c r="Q22" s="33" t="s">
        <v>190</v>
      </c>
      <c r="R22" t="s">
        <v>350</v>
      </c>
      <c r="S22" t="s">
        <v>110</v>
      </c>
      <c r="T22" t="s">
        <v>391</v>
      </c>
    </row>
    <row r="23" spans="1:20" x14ac:dyDescent="0.2">
      <c r="A23" s="3" t="s">
        <v>366</v>
      </c>
      <c r="B23" s="5" t="s">
        <v>352</v>
      </c>
      <c r="C23" s="24">
        <v>5486</v>
      </c>
      <c r="D23" s="25">
        <v>396</v>
      </c>
      <c r="E23" s="23">
        <v>960</v>
      </c>
      <c r="F23" s="23">
        <f t="shared" si="0"/>
        <v>1356</v>
      </c>
      <c r="G23">
        <f t="shared" si="1"/>
        <v>6842</v>
      </c>
      <c r="H23">
        <v>6914</v>
      </c>
      <c r="I23">
        <v>18.600000000000001</v>
      </c>
      <c r="J23" s="36">
        <v>794.62</v>
      </c>
      <c r="K23">
        <v>120</v>
      </c>
      <c r="L23" s="5">
        <v>74.7</v>
      </c>
      <c r="M23" s="5">
        <v>9.1</v>
      </c>
      <c r="N23" s="5">
        <v>16.2</v>
      </c>
      <c r="O23" t="s">
        <v>228</v>
      </c>
      <c r="P23" t="s">
        <v>356</v>
      </c>
      <c r="Q23" s="33" t="s">
        <v>190</v>
      </c>
      <c r="R23" t="s">
        <v>349</v>
      </c>
      <c r="S23" t="s">
        <v>358</v>
      </c>
      <c r="T23" s="4" t="s">
        <v>390</v>
      </c>
    </row>
    <row r="24" spans="1:20" x14ac:dyDescent="0.2">
      <c r="A24" s="3" t="s">
        <v>366</v>
      </c>
      <c r="B24" s="5" t="s">
        <v>351</v>
      </c>
      <c r="C24" s="24">
        <v>5486</v>
      </c>
      <c r="D24" s="25">
        <v>386</v>
      </c>
      <c r="E24" s="23">
        <v>967</v>
      </c>
      <c r="F24" s="23">
        <f t="shared" si="0"/>
        <v>1353</v>
      </c>
      <c r="G24">
        <f t="shared" si="1"/>
        <v>6839</v>
      </c>
      <c r="H24">
        <v>6909</v>
      </c>
      <c r="I24">
        <v>18.600000000000001</v>
      </c>
      <c r="J24" s="36">
        <v>846.90899999999999</v>
      </c>
      <c r="K24">
        <v>49</v>
      </c>
      <c r="L24" s="5">
        <v>74.400000000000006</v>
      </c>
      <c r="M24" s="5">
        <v>9.4</v>
      </c>
      <c r="N24" s="5">
        <v>16.2</v>
      </c>
      <c r="O24" t="s">
        <v>228</v>
      </c>
      <c r="P24" t="s">
        <v>356</v>
      </c>
      <c r="Q24" s="33" t="s">
        <v>190</v>
      </c>
      <c r="R24" t="s">
        <v>349</v>
      </c>
      <c r="S24" t="s">
        <v>358</v>
      </c>
      <c r="T24" t="s">
        <v>391</v>
      </c>
    </row>
    <row r="25" spans="1:20" x14ac:dyDescent="0.2">
      <c r="A25" s="3" t="s">
        <v>366</v>
      </c>
      <c r="B25" s="5" t="s">
        <v>329</v>
      </c>
      <c r="C25" s="24">
        <v>5486</v>
      </c>
      <c r="D25" s="25">
        <v>335</v>
      </c>
      <c r="E25" s="23">
        <v>781</v>
      </c>
      <c r="F25" s="23">
        <f t="shared" si="0"/>
        <v>1116</v>
      </c>
      <c r="G25">
        <f t="shared" si="1"/>
        <v>6602</v>
      </c>
      <c r="H25">
        <v>6665</v>
      </c>
      <c r="I25">
        <v>18.399999999999999</v>
      </c>
      <c r="J25" s="36">
        <v>112.02500000000001</v>
      </c>
      <c r="K25">
        <v>669</v>
      </c>
      <c r="L25" s="5">
        <v>71.900000000000006</v>
      </c>
      <c r="M25" s="5">
        <v>9.1999999999999993</v>
      </c>
      <c r="N25" s="5">
        <v>18.899999999999999</v>
      </c>
      <c r="O25" t="s">
        <v>228</v>
      </c>
      <c r="P25" t="s">
        <v>219</v>
      </c>
      <c r="Q25" s="33" t="s">
        <v>190</v>
      </c>
      <c r="R25" t="s">
        <v>219</v>
      </c>
      <c r="S25" t="s">
        <v>364</v>
      </c>
      <c r="T25" t="s">
        <v>365</v>
      </c>
    </row>
    <row r="26" spans="1:20" x14ac:dyDescent="0.2">
      <c r="A26" s="3" t="s">
        <v>366</v>
      </c>
      <c r="B26" s="5" t="s">
        <v>341</v>
      </c>
      <c r="C26" s="24">
        <v>5486</v>
      </c>
      <c r="D26" s="25">
        <v>368</v>
      </c>
      <c r="E26" s="23">
        <v>910</v>
      </c>
      <c r="F26" s="23">
        <f t="shared" si="0"/>
        <v>1278</v>
      </c>
      <c r="G26">
        <f t="shared" si="1"/>
        <v>6764</v>
      </c>
      <c r="H26">
        <v>6834</v>
      </c>
      <c r="I26">
        <v>18.7</v>
      </c>
      <c r="J26" s="36">
        <v>464.54700000000003</v>
      </c>
      <c r="K26">
        <v>164</v>
      </c>
      <c r="L26" s="5">
        <v>73.8</v>
      </c>
      <c r="M26" s="5">
        <v>9.4</v>
      </c>
      <c r="N26" s="5">
        <v>16.8</v>
      </c>
      <c r="O26" t="s">
        <v>228</v>
      </c>
      <c r="P26" t="s">
        <v>137</v>
      </c>
      <c r="Q26" s="33" t="s">
        <v>190</v>
      </c>
      <c r="R26" t="s">
        <v>353</v>
      </c>
      <c r="S26" t="s">
        <v>359</v>
      </c>
      <c r="T26" t="s">
        <v>391</v>
      </c>
    </row>
    <row r="27" spans="1:20" s="1" customFormat="1" x14ac:dyDescent="0.2"/>
    <row r="28" spans="1:20" s="1" customFormat="1" x14ac:dyDescent="0.2"/>
    <row r="29" spans="1:20" s="1" customFormat="1" x14ac:dyDescent="0.2">
      <c r="A29" s="1" t="s">
        <v>231</v>
      </c>
      <c r="C29" s="1">
        <f>SUM(C2:C26)</f>
        <v>137150</v>
      </c>
      <c r="D29" s="6">
        <f t="shared" ref="D29:F29" si="2">SUM(D2:D26)</f>
        <v>9794</v>
      </c>
      <c r="E29" s="6">
        <f t="shared" si="2"/>
        <v>23297</v>
      </c>
      <c r="F29" s="1">
        <f t="shared" si="2"/>
        <v>33091</v>
      </c>
      <c r="G29" s="1">
        <f>SUM(G2:G26)</f>
        <v>170241</v>
      </c>
      <c r="H29" s="1">
        <f>SUM(H2:H26)</f>
        <v>172105</v>
      </c>
      <c r="J29" s="7"/>
      <c r="K29" s="1" t="s">
        <v>415</v>
      </c>
      <c r="L29" s="43">
        <f>AVERAGE(L2:L26)</f>
        <v>73.976000000000013</v>
      </c>
      <c r="M29" s="43">
        <f t="shared" ref="M29:N29" si="3">AVERAGE(M2:M26)</f>
        <v>9.1199999999999992</v>
      </c>
      <c r="N29" s="43">
        <f t="shared" si="3"/>
        <v>16.904</v>
      </c>
    </row>
    <row r="30" spans="1:20" x14ac:dyDescent="0.2">
      <c r="A30" s="1" t="s">
        <v>377</v>
      </c>
      <c r="B30" s="1"/>
      <c r="C30" s="1">
        <f t="shared" ref="C30:H30" si="4">AVERAGE(C2:C26)</f>
        <v>5486</v>
      </c>
      <c r="D30" s="6">
        <f t="shared" si="4"/>
        <v>391.76</v>
      </c>
      <c r="E30" s="6">
        <f t="shared" si="4"/>
        <v>931.88</v>
      </c>
      <c r="F30" s="1">
        <f t="shared" si="4"/>
        <v>1323.64</v>
      </c>
      <c r="G30" s="13">
        <f t="shared" si="4"/>
        <v>6809.64</v>
      </c>
      <c r="H30" s="13">
        <f t="shared" si="4"/>
        <v>6884.2</v>
      </c>
      <c r="I30" s="1"/>
      <c r="J30" s="1"/>
    </row>
    <row r="31" spans="1:20" x14ac:dyDescent="0.2">
      <c r="A31" s="1" t="s">
        <v>379</v>
      </c>
      <c r="C31" s="13">
        <f>(C29/G29)*100</f>
        <v>80.562261734834735</v>
      </c>
      <c r="D31" s="39">
        <f>(D29/G29)*100</f>
        <v>5.7530207176884538</v>
      </c>
      <c r="E31" s="39">
        <f>(E29/G29)*100</f>
        <v>13.684717547476813</v>
      </c>
      <c r="F31" s="13">
        <f>(F29/H29)*100</f>
        <v>19.227215943755265</v>
      </c>
      <c r="G31" s="1">
        <f>(G29/G29)*100</f>
        <v>100</v>
      </c>
    </row>
    <row r="32" spans="1:20" x14ac:dyDescent="0.2">
      <c r="A32" s="1" t="s">
        <v>234</v>
      </c>
      <c r="B32" s="1"/>
      <c r="C32" s="1"/>
      <c r="D32" s="1"/>
      <c r="E32" s="1"/>
      <c r="F32" s="1"/>
      <c r="G32" s="1"/>
      <c r="H32" s="1"/>
      <c r="I32" s="1">
        <f>AVERAGE(I2:I26)</f>
        <v>18.66</v>
      </c>
      <c r="J32" s="1"/>
    </row>
    <row r="34" spans="5:6" x14ac:dyDescent="0.2">
      <c r="E34" s="9"/>
      <c r="F34" s="9"/>
    </row>
    <row r="35" spans="5:6" x14ac:dyDescent="0.2">
      <c r="E35" s="10"/>
      <c r="F35" s="10"/>
    </row>
    <row r="36" spans="5:6" x14ac:dyDescent="0.2">
      <c r="E36" s="5"/>
      <c r="F36" s="5"/>
    </row>
    <row r="37" spans="5:6" x14ac:dyDescent="0.2">
      <c r="E37" s="5"/>
      <c r="F37" s="5"/>
    </row>
    <row r="38" spans="5:6" x14ac:dyDescent="0.2">
      <c r="E38" s="5"/>
      <c r="F38" s="5"/>
    </row>
    <row r="39" spans="5:6" x14ac:dyDescent="0.2">
      <c r="E39" s="5"/>
      <c r="F39" s="5"/>
    </row>
    <row r="40" spans="5:6" x14ac:dyDescent="0.2">
      <c r="E40" s="5"/>
      <c r="F40" s="5"/>
    </row>
    <row r="41" spans="5:6" x14ac:dyDescent="0.2">
      <c r="E41" s="5"/>
      <c r="F41" s="5"/>
    </row>
    <row r="42" spans="5:6" x14ac:dyDescent="0.2">
      <c r="E42" s="5"/>
      <c r="F42" s="5"/>
    </row>
    <row r="43" spans="5:6" x14ac:dyDescent="0.2">
      <c r="E43" s="5"/>
      <c r="F43" s="5"/>
    </row>
    <row r="44" spans="5:6" x14ac:dyDescent="0.2">
      <c r="E44" s="5"/>
      <c r="F44" s="5"/>
    </row>
    <row r="45" spans="5:6" x14ac:dyDescent="0.2">
      <c r="E45" s="5"/>
      <c r="F45" s="5"/>
    </row>
    <row r="46" spans="5:6" x14ac:dyDescent="0.2">
      <c r="E46" s="5"/>
      <c r="F46" s="5"/>
    </row>
    <row r="47" spans="5:6" x14ac:dyDescent="0.2">
      <c r="E47" s="5"/>
      <c r="F47" s="5"/>
    </row>
    <row r="48" spans="5:6" x14ac:dyDescent="0.2">
      <c r="E48" s="5"/>
      <c r="F48" s="5"/>
    </row>
    <row r="49" spans="5:6" x14ac:dyDescent="0.2">
      <c r="E49" s="5"/>
      <c r="F49" s="5"/>
    </row>
    <row r="50" spans="5:6" x14ac:dyDescent="0.2">
      <c r="E50" s="5"/>
      <c r="F50" s="5"/>
    </row>
    <row r="51" spans="5:6" x14ac:dyDescent="0.2">
      <c r="E51" s="29"/>
      <c r="F51" s="29"/>
    </row>
    <row r="52" spans="5:6" x14ac:dyDescent="0.2">
      <c r="E52" s="5"/>
      <c r="F52" s="5"/>
    </row>
    <row r="53" spans="5:6" x14ac:dyDescent="0.2">
      <c r="E53" s="5"/>
      <c r="F53" s="5"/>
    </row>
    <row r="54" spans="5:6" x14ac:dyDescent="0.2">
      <c r="E54" s="5"/>
      <c r="F54" s="5"/>
    </row>
    <row r="55" spans="5:6" x14ac:dyDescent="0.2">
      <c r="E55" s="5"/>
      <c r="F55" s="5"/>
    </row>
    <row r="56" spans="5:6" x14ac:dyDescent="0.2">
      <c r="E56" s="5"/>
      <c r="F56" s="5"/>
    </row>
    <row r="57" spans="5:6" x14ac:dyDescent="0.2">
      <c r="E57" s="5"/>
      <c r="F57" s="5"/>
    </row>
    <row r="58" spans="5:6" x14ac:dyDescent="0.2">
      <c r="E58" s="5"/>
      <c r="F58" s="5"/>
    </row>
  </sheetData>
  <sortState ref="A2:T26">
    <sortCondition ref="B2:B26"/>
  </sortState>
  <conditionalFormatting sqref="Z2:Z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4:G58">
    <cfRule type="top10" dxfId="3" priority="1" rank="1"/>
    <cfRule type="top10" dxfId="2" priority="2" bottom="1" rank="1"/>
  </conditionalFormatting>
  <hyperlinks>
    <hyperlink ref="T15" r:id="rId1" display="https://doi.org/10.1371/journal.pone.0019688" xr:uid="{6550B30A-EFF4-D645-B37A-BB4A1CCEDF87}"/>
    <hyperlink ref="T23" r:id="rId2" display="https://doi.org/10.1371/journal.pone.0019688" xr:uid="{2630D4EF-6728-474D-9B7C-6C0AC5CA6347}"/>
    <hyperlink ref="T19" r:id="rId3" display="https://doi.org/10.1371/journal.pone.0019688" xr:uid="{3B647376-90A7-8D42-8AD4-6B53953614BF}"/>
    <hyperlink ref="T20" r:id="rId4" display="https://dx.doi.org/10.1128%2FIAI.71.9.4831-4841.2003" xr:uid="{EF3D3F2B-0161-8142-9A04-FEAE80A283E4}"/>
  </hyperlinks>
  <pageMargins left="0.7" right="0.7" top="0.75" bottom="0.75" header="0.3" footer="0.3"/>
  <pageSetup paperSize="9" orientation="portrait" horizontalDpi="0" verticalDpi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9"/>
  <sheetViews>
    <sheetView tabSelected="1" topLeftCell="F1" zoomScale="73" zoomScaleNormal="73" workbookViewId="0">
      <selection activeCell="M9" sqref="M9"/>
    </sheetView>
  </sheetViews>
  <sheetFormatPr baseColWidth="10" defaultRowHeight="16" x14ac:dyDescent="0.2"/>
  <cols>
    <col min="1" max="1" width="25" customWidth="1"/>
    <col min="2" max="2" width="13.5" customWidth="1"/>
    <col min="3" max="3" width="16" customWidth="1"/>
    <col min="4" max="6" width="20.6640625" customWidth="1"/>
    <col min="7" max="7" width="13.5" customWidth="1"/>
    <col min="8" max="8" width="17.33203125" customWidth="1"/>
    <col min="9" max="9" width="18.33203125" customWidth="1"/>
    <col min="10" max="10" width="21.5" style="35" customWidth="1"/>
    <col min="11" max="11" width="19.33203125" customWidth="1"/>
    <col min="12" max="12" width="20.6640625" customWidth="1"/>
    <col min="13" max="13" width="21.1640625" customWidth="1"/>
    <col min="14" max="14" width="16.6640625" customWidth="1"/>
    <col min="15" max="15" width="9.1640625" customWidth="1"/>
    <col min="16" max="16" width="23.83203125" customWidth="1"/>
    <col min="17" max="17" width="12.1640625" customWidth="1"/>
    <col min="18" max="18" width="45.83203125" customWidth="1"/>
    <col min="19" max="19" width="13.1640625" customWidth="1"/>
    <col min="20" max="20" width="10.83203125" customWidth="1"/>
  </cols>
  <sheetData>
    <row r="1" spans="1:19" s="1" customFormat="1" x14ac:dyDescent="0.2">
      <c r="A1" s="1" t="s">
        <v>232</v>
      </c>
      <c r="B1" s="1" t="s">
        <v>0</v>
      </c>
      <c r="C1" s="1" t="s">
        <v>367</v>
      </c>
      <c r="D1" s="1" t="s">
        <v>378</v>
      </c>
      <c r="E1" s="1" t="s">
        <v>380</v>
      </c>
      <c r="F1" s="1" t="s">
        <v>409</v>
      </c>
      <c r="G1" s="1" t="s">
        <v>229</v>
      </c>
      <c r="H1" s="1" t="s">
        <v>225</v>
      </c>
      <c r="I1" s="1" t="s">
        <v>230</v>
      </c>
      <c r="J1" s="8" t="s">
        <v>410</v>
      </c>
      <c r="K1" s="1" t="s">
        <v>408</v>
      </c>
      <c r="L1" s="1" t="s">
        <v>412</v>
      </c>
      <c r="M1" s="1" t="s">
        <v>413</v>
      </c>
      <c r="N1" s="1" t="s">
        <v>414</v>
      </c>
      <c r="O1" s="1" t="s">
        <v>226</v>
      </c>
      <c r="P1" s="1" t="s">
        <v>95</v>
      </c>
      <c r="Q1" s="2" t="s">
        <v>188</v>
      </c>
      <c r="R1" s="1" t="s">
        <v>215</v>
      </c>
      <c r="S1" s="1" t="s">
        <v>227</v>
      </c>
    </row>
    <row r="2" spans="1:19" x14ac:dyDescent="0.2">
      <c r="A2" s="3" t="s">
        <v>233</v>
      </c>
      <c r="B2" t="s">
        <v>192</v>
      </c>
      <c r="C2" s="21">
        <v>8073</v>
      </c>
      <c r="D2" s="22">
        <v>799</v>
      </c>
      <c r="E2" s="23">
        <v>1095</v>
      </c>
      <c r="F2" s="23">
        <f>D2+E2</f>
        <v>1894</v>
      </c>
      <c r="G2" s="6">
        <f t="shared" ref="G2:G13" si="0">SUM(C2:E2)</f>
        <v>9967</v>
      </c>
      <c r="H2">
        <v>10047</v>
      </c>
      <c r="I2">
        <v>29.2</v>
      </c>
      <c r="J2" s="36">
        <v>3791.2139999999999</v>
      </c>
      <c r="K2">
        <v>55</v>
      </c>
      <c r="L2">
        <v>85.1</v>
      </c>
      <c r="M2">
        <v>7.1</v>
      </c>
      <c r="N2">
        <v>7.8</v>
      </c>
      <c r="O2" t="s">
        <v>228</v>
      </c>
      <c r="P2" t="s">
        <v>210</v>
      </c>
      <c r="Q2" t="s">
        <v>190</v>
      </c>
      <c r="R2" t="s">
        <v>394</v>
      </c>
      <c r="S2" s="4" t="s">
        <v>395</v>
      </c>
    </row>
    <row r="3" spans="1:19" x14ac:dyDescent="0.2">
      <c r="A3" s="3" t="s">
        <v>233</v>
      </c>
      <c r="B3" t="s">
        <v>194</v>
      </c>
      <c r="C3" s="21">
        <v>8073</v>
      </c>
      <c r="D3" s="22">
        <v>650</v>
      </c>
      <c r="E3" s="23">
        <v>934</v>
      </c>
      <c r="F3" s="23">
        <f t="shared" ref="F3:F13" si="1">D3+E3</f>
        <v>1584</v>
      </c>
      <c r="G3" s="6">
        <f t="shared" si="0"/>
        <v>9657</v>
      </c>
      <c r="H3">
        <v>9732</v>
      </c>
      <c r="I3">
        <v>28.8</v>
      </c>
      <c r="J3" s="36">
        <v>156.84700000000001</v>
      </c>
      <c r="K3">
        <v>1129</v>
      </c>
      <c r="L3">
        <v>84</v>
      </c>
      <c r="M3">
        <v>6.9</v>
      </c>
      <c r="N3">
        <v>9.1</v>
      </c>
      <c r="O3" t="s">
        <v>228</v>
      </c>
      <c r="P3" t="s">
        <v>213</v>
      </c>
      <c r="Q3" t="s">
        <v>190</v>
      </c>
      <c r="R3" t="s">
        <v>214</v>
      </c>
      <c r="S3" t="s">
        <v>398</v>
      </c>
    </row>
    <row r="4" spans="1:19" x14ac:dyDescent="0.2">
      <c r="A4" s="3" t="s">
        <v>233</v>
      </c>
      <c r="B4" t="s">
        <v>195</v>
      </c>
      <c r="C4" s="21">
        <v>8073</v>
      </c>
      <c r="D4" s="22">
        <v>674</v>
      </c>
      <c r="E4" s="23">
        <v>935</v>
      </c>
      <c r="F4" s="23">
        <f t="shared" si="1"/>
        <v>1609</v>
      </c>
      <c r="G4" s="6">
        <f t="shared" si="0"/>
        <v>9682</v>
      </c>
      <c r="H4">
        <v>9756</v>
      </c>
      <c r="I4">
        <v>28.9</v>
      </c>
      <c r="J4" s="36">
        <v>172.994</v>
      </c>
      <c r="K4">
        <v>447</v>
      </c>
      <c r="L4">
        <v>83.8</v>
      </c>
      <c r="M4">
        <v>7.1</v>
      </c>
      <c r="N4">
        <v>9.1</v>
      </c>
      <c r="O4" t="s">
        <v>228</v>
      </c>
      <c r="P4" t="s">
        <v>205</v>
      </c>
      <c r="Q4" t="s">
        <v>190</v>
      </c>
      <c r="R4" t="s">
        <v>207</v>
      </c>
      <c r="S4" t="s">
        <v>399</v>
      </c>
    </row>
    <row r="5" spans="1:19" s="18" customFormat="1" x14ac:dyDescent="0.2">
      <c r="A5" s="15" t="s">
        <v>233</v>
      </c>
      <c r="B5" s="18" t="s">
        <v>191</v>
      </c>
      <c r="C5" s="21">
        <v>8073</v>
      </c>
      <c r="D5" s="22">
        <v>821</v>
      </c>
      <c r="E5" s="23">
        <v>1143</v>
      </c>
      <c r="F5" s="23">
        <f t="shared" si="1"/>
        <v>1964</v>
      </c>
      <c r="G5" s="18">
        <f t="shared" si="0"/>
        <v>10037</v>
      </c>
      <c r="H5" s="18">
        <v>10120</v>
      </c>
      <c r="I5" s="18">
        <v>29.4</v>
      </c>
      <c r="J5" s="37">
        <v>3948.4409999999998</v>
      </c>
      <c r="K5" s="18">
        <v>8</v>
      </c>
      <c r="L5" s="18">
        <v>85.6</v>
      </c>
      <c r="M5" s="18">
        <v>6.9</v>
      </c>
      <c r="N5" s="18">
        <v>7.5</v>
      </c>
      <c r="O5" s="18" t="s">
        <v>228</v>
      </c>
      <c r="P5" s="18" t="s">
        <v>208</v>
      </c>
      <c r="Q5" s="18" t="s">
        <v>190</v>
      </c>
      <c r="R5" s="18" t="s">
        <v>209</v>
      </c>
      <c r="S5" s="19" t="s">
        <v>397</v>
      </c>
    </row>
    <row r="6" spans="1:19" x14ac:dyDescent="0.2">
      <c r="A6" s="3" t="s">
        <v>233</v>
      </c>
      <c r="B6" t="s">
        <v>201</v>
      </c>
      <c r="C6" s="21">
        <v>8073</v>
      </c>
      <c r="D6" s="22">
        <v>615</v>
      </c>
      <c r="E6" s="23">
        <v>913</v>
      </c>
      <c r="F6" s="23">
        <f t="shared" si="1"/>
        <v>1528</v>
      </c>
      <c r="G6" s="6">
        <f t="shared" si="0"/>
        <v>9601</v>
      </c>
      <c r="H6">
        <v>9674</v>
      </c>
      <c r="I6">
        <v>29.5</v>
      </c>
      <c r="J6" s="36">
        <v>90.674999999999997</v>
      </c>
      <c r="K6">
        <v>883</v>
      </c>
      <c r="L6">
        <v>81.8</v>
      </c>
      <c r="M6">
        <v>7.6</v>
      </c>
      <c r="N6">
        <v>10.6</v>
      </c>
      <c r="O6" t="s">
        <v>228</v>
      </c>
      <c r="P6" t="s">
        <v>206</v>
      </c>
      <c r="Q6" t="s">
        <v>190</v>
      </c>
      <c r="R6" t="s">
        <v>202</v>
      </c>
      <c r="S6" t="s">
        <v>400</v>
      </c>
    </row>
    <row r="7" spans="1:19" x14ac:dyDescent="0.2">
      <c r="A7" s="3" t="s">
        <v>233</v>
      </c>
      <c r="B7" t="s">
        <v>203</v>
      </c>
      <c r="C7" s="21">
        <v>8073</v>
      </c>
      <c r="D7" s="22">
        <v>560</v>
      </c>
      <c r="E7" s="23">
        <v>734</v>
      </c>
      <c r="F7" s="23">
        <f t="shared" si="1"/>
        <v>1294</v>
      </c>
      <c r="G7" s="6">
        <f t="shared" si="0"/>
        <v>9367</v>
      </c>
      <c r="H7">
        <v>9442</v>
      </c>
      <c r="I7">
        <v>28.2</v>
      </c>
      <c r="J7" s="36">
        <v>76.555000000000007</v>
      </c>
      <c r="K7">
        <v>889</v>
      </c>
      <c r="L7">
        <v>81.099999999999994</v>
      </c>
      <c r="M7">
        <v>7.6</v>
      </c>
      <c r="N7">
        <v>11.3</v>
      </c>
      <c r="O7" t="s">
        <v>228</v>
      </c>
      <c r="P7" t="s">
        <v>206</v>
      </c>
      <c r="Q7" t="s">
        <v>190</v>
      </c>
      <c r="R7" t="s">
        <v>204</v>
      </c>
      <c r="S7" t="s">
        <v>400</v>
      </c>
    </row>
    <row r="8" spans="1:19" x14ac:dyDescent="0.2">
      <c r="A8" s="3" t="s">
        <v>233</v>
      </c>
      <c r="B8" t="s">
        <v>198</v>
      </c>
      <c r="C8" s="21">
        <v>8073</v>
      </c>
      <c r="D8" s="22">
        <v>662</v>
      </c>
      <c r="E8" s="23">
        <v>878</v>
      </c>
      <c r="F8" s="23">
        <f t="shared" si="1"/>
        <v>1540</v>
      </c>
      <c r="G8" s="6">
        <f t="shared" si="0"/>
        <v>9613</v>
      </c>
      <c r="H8">
        <v>9688</v>
      </c>
      <c r="I8">
        <v>28.2</v>
      </c>
      <c r="J8" s="36">
        <v>367.42099999999999</v>
      </c>
      <c r="K8">
        <v>208</v>
      </c>
      <c r="L8">
        <v>84.8</v>
      </c>
      <c r="M8">
        <v>7</v>
      </c>
      <c r="N8">
        <v>8.1999999999999993</v>
      </c>
      <c r="O8" t="s">
        <v>228</v>
      </c>
      <c r="P8" t="s">
        <v>220</v>
      </c>
      <c r="Q8" t="s">
        <v>190</v>
      </c>
      <c r="R8" t="s">
        <v>222</v>
      </c>
      <c r="S8" t="s">
        <v>404</v>
      </c>
    </row>
    <row r="9" spans="1:19" x14ac:dyDescent="0.2">
      <c r="A9" s="3" t="s">
        <v>233</v>
      </c>
      <c r="B9" t="s">
        <v>199</v>
      </c>
      <c r="C9" s="21">
        <v>8073</v>
      </c>
      <c r="D9" s="22">
        <v>682</v>
      </c>
      <c r="E9" s="23">
        <v>925</v>
      </c>
      <c r="F9" s="23">
        <f t="shared" si="1"/>
        <v>1607</v>
      </c>
      <c r="G9" s="6">
        <f t="shared" si="0"/>
        <v>9680</v>
      </c>
      <c r="H9">
        <v>9755</v>
      </c>
      <c r="I9">
        <v>28.5</v>
      </c>
      <c r="J9" s="36">
        <v>275.46800000000002</v>
      </c>
      <c r="K9">
        <v>301</v>
      </c>
      <c r="L9">
        <v>83.5</v>
      </c>
      <c r="M9">
        <v>7.1</v>
      </c>
      <c r="N9">
        <v>9.4</v>
      </c>
      <c r="O9" t="s">
        <v>228</v>
      </c>
      <c r="P9" t="s">
        <v>220</v>
      </c>
      <c r="Q9" t="s">
        <v>190</v>
      </c>
      <c r="R9" t="s">
        <v>221</v>
      </c>
      <c r="S9" t="s">
        <v>404</v>
      </c>
    </row>
    <row r="10" spans="1:19" x14ac:dyDescent="0.2">
      <c r="A10" s="3" t="s">
        <v>233</v>
      </c>
      <c r="B10" t="s">
        <v>197</v>
      </c>
      <c r="C10" s="21">
        <v>8073</v>
      </c>
      <c r="D10" s="22">
        <v>715</v>
      </c>
      <c r="E10" s="23">
        <v>951</v>
      </c>
      <c r="F10" s="23">
        <f t="shared" si="1"/>
        <v>1666</v>
      </c>
      <c r="G10" s="6">
        <f t="shared" si="0"/>
        <v>9739</v>
      </c>
      <c r="H10">
        <v>9818</v>
      </c>
      <c r="I10">
        <v>28.4</v>
      </c>
      <c r="J10" s="36">
        <v>2594.13</v>
      </c>
      <c r="K10">
        <v>26</v>
      </c>
      <c r="L10">
        <v>85.4</v>
      </c>
      <c r="M10">
        <v>7</v>
      </c>
      <c r="N10">
        <v>7.6</v>
      </c>
      <c r="O10" t="s">
        <v>228</v>
      </c>
      <c r="P10" t="s">
        <v>218</v>
      </c>
      <c r="Q10" t="s">
        <v>190</v>
      </c>
      <c r="R10" t="s">
        <v>273</v>
      </c>
      <c r="S10" t="s">
        <v>402</v>
      </c>
    </row>
    <row r="11" spans="1:19" x14ac:dyDescent="0.2">
      <c r="A11" s="3" t="s">
        <v>233</v>
      </c>
      <c r="B11" t="s">
        <v>200</v>
      </c>
      <c r="C11" s="21">
        <v>8073</v>
      </c>
      <c r="D11" s="22">
        <v>651</v>
      </c>
      <c r="E11" s="23">
        <v>916</v>
      </c>
      <c r="F11" s="23">
        <f t="shared" si="1"/>
        <v>1567</v>
      </c>
      <c r="G11" s="6">
        <f t="shared" si="0"/>
        <v>9640</v>
      </c>
      <c r="H11">
        <v>9716</v>
      </c>
      <c r="I11">
        <v>27.5</v>
      </c>
      <c r="J11" s="36">
        <v>726.13300000000004</v>
      </c>
      <c r="K11">
        <v>228</v>
      </c>
      <c r="L11">
        <v>85.2</v>
      </c>
      <c r="M11">
        <v>6.9</v>
      </c>
      <c r="N11">
        <v>7.9</v>
      </c>
      <c r="O11" t="s">
        <v>228</v>
      </c>
      <c r="P11" t="s">
        <v>223</v>
      </c>
      <c r="Q11" t="s">
        <v>190</v>
      </c>
      <c r="R11" t="s">
        <v>224</v>
      </c>
      <c r="S11" t="s">
        <v>403</v>
      </c>
    </row>
    <row r="12" spans="1:19" x14ac:dyDescent="0.2">
      <c r="A12" s="3" t="s">
        <v>233</v>
      </c>
      <c r="B12" t="s">
        <v>196</v>
      </c>
      <c r="C12" s="21">
        <v>8073</v>
      </c>
      <c r="D12" s="22">
        <v>528</v>
      </c>
      <c r="E12" s="23">
        <v>815</v>
      </c>
      <c r="F12" s="23">
        <f t="shared" si="1"/>
        <v>1343</v>
      </c>
      <c r="G12" s="6">
        <f t="shared" si="0"/>
        <v>9416</v>
      </c>
      <c r="H12">
        <v>9493</v>
      </c>
      <c r="I12">
        <v>27.4</v>
      </c>
      <c r="J12" s="36">
        <v>128.80799999999999</v>
      </c>
      <c r="K12">
        <v>671</v>
      </c>
      <c r="L12">
        <v>82.7</v>
      </c>
      <c r="M12">
        <v>7.3</v>
      </c>
      <c r="N12">
        <v>10</v>
      </c>
      <c r="O12" t="s">
        <v>228</v>
      </c>
      <c r="P12" t="s">
        <v>216</v>
      </c>
      <c r="Q12" t="s">
        <v>190</v>
      </c>
      <c r="R12" t="s">
        <v>217</v>
      </c>
      <c r="S12" t="s">
        <v>401</v>
      </c>
    </row>
    <row r="13" spans="1:19" x14ac:dyDescent="0.2">
      <c r="A13" s="3" t="s">
        <v>233</v>
      </c>
      <c r="B13" t="s">
        <v>193</v>
      </c>
      <c r="C13" s="21">
        <v>8073</v>
      </c>
      <c r="D13" s="22">
        <v>770</v>
      </c>
      <c r="E13" s="23">
        <v>1069</v>
      </c>
      <c r="F13" s="23">
        <f t="shared" si="1"/>
        <v>1839</v>
      </c>
      <c r="G13" s="6">
        <f t="shared" si="0"/>
        <v>9912</v>
      </c>
      <c r="H13">
        <v>9989</v>
      </c>
      <c r="I13">
        <v>29.4</v>
      </c>
      <c r="J13" s="36">
        <v>2295.9169999999999</v>
      </c>
      <c r="K13">
        <v>24</v>
      </c>
      <c r="L13">
        <v>85.4</v>
      </c>
      <c r="M13">
        <v>7</v>
      </c>
      <c r="N13">
        <v>7.6</v>
      </c>
      <c r="O13" t="s">
        <v>228</v>
      </c>
      <c r="P13" t="s">
        <v>211</v>
      </c>
      <c r="Q13" t="s">
        <v>190</v>
      </c>
      <c r="R13" t="s">
        <v>212</v>
      </c>
      <c r="S13" t="s">
        <v>396</v>
      </c>
    </row>
    <row r="16" spans="1:19" s="1" customFormat="1" x14ac:dyDescent="0.2">
      <c r="A16" s="1" t="s">
        <v>231</v>
      </c>
      <c r="B16"/>
      <c r="C16" s="1">
        <f t="shared" ref="C16:H16" si="2">SUM(C2:C13)</f>
        <v>96876</v>
      </c>
      <c r="D16" s="6">
        <f t="shared" si="2"/>
        <v>8127</v>
      </c>
      <c r="E16" s="6">
        <f t="shared" si="2"/>
        <v>11308</v>
      </c>
      <c r="F16" s="1">
        <f t="shared" si="2"/>
        <v>19435</v>
      </c>
      <c r="G16" s="1">
        <f t="shared" si="2"/>
        <v>116311</v>
      </c>
      <c r="H16" s="1">
        <f t="shared" si="2"/>
        <v>117230</v>
      </c>
      <c r="I16"/>
      <c r="J16" s="35"/>
      <c r="K16" s="1" t="s">
        <v>415</v>
      </c>
      <c r="L16" s="43">
        <f>AVERAGE(L2:L13)</f>
        <v>84.033333333333331</v>
      </c>
      <c r="M16" s="43">
        <f t="shared" ref="M16:N16" si="3">AVERAGE(M2:M13)</f>
        <v>7.1250000000000009</v>
      </c>
      <c r="N16" s="43">
        <f t="shared" si="3"/>
        <v>8.8416666666666668</v>
      </c>
    </row>
    <row r="17" spans="1:10" x14ac:dyDescent="0.2">
      <c r="A17" s="1" t="s">
        <v>377</v>
      </c>
      <c r="C17" s="1">
        <f>AVERAGE(C2:C13)</f>
        <v>8073</v>
      </c>
      <c r="D17" s="6">
        <f>AVERAGE(D2:D13)</f>
        <v>677.25</v>
      </c>
      <c r="E17" s="39">
        <f>AVERAGE(E2:E13)</f>
        <v>942.33333333333337</v>
      </c>
      <c r="F17" s="13">
        <f>AVERAGE(F2:F13)</f>
        <v>1619.5833333333333</v>
      </c>
      <c r="G17" s="13">
        <f>AVERAGE(G2:G13)</f>
        <v>9692.5833333333339</v>
      </c>
      <c r="H17" s="1"/>
    </row>
    <row r="18" spans="1:10" x14ac:dyDescent="0.2">
      <c r="A18" s="1" t="s">
        <v>379</v>
      </c>
      <c r="B18" s="1"/>
      <c r="C18" s="13">
        <f>(C16/G16)*100</f>
        <v>83.290488431876611</v>
      </c>
      <c r="D18" s="39">
        <f>(D16/G16)*100</f>
        <v>6.9873012870665718</v>
      </c>
      <c r="E18" s="39">
        <f>(E16/G16)*100</f>
        <v>9.7222102810568209</v>
      </c>
      <c r="F18" s="13">
        <f>(F16/H16)*100</f>
        <v>16.578520856436064</v>
      </c>
      <c r="G18" s="1">
        <f>((C16+D16+E16)/G16) * 100</f>
        <v>100</v>
      </c>
      <c r="H18" s="1"/>
      <c r="I18" s="1"/>
      <c r="J18" s="8"/>
    </row>
    <row r="19" spans="1:10" x14ac:dyDescent="0.2">
      <c r="A19" s="1" t="s">
        <v>234</v>
      </c>
      <c r="I19" s="13">
        <f>AVERAGE(I2:I13)</f>
        <v>28.61666666666666</v>
      </c>
      <c r="J19" s="8"/>
    </row>
  </sheetData>
  <sortState ref="A2:R13">
    <sortCondition ref="B2:B13"/>
  </sortState>
  <conditionalFormatting sqref="E21:F32">
    <cfRule type="top10" dxfId="1" priority="1" rank="1"/>
    <cfRule type="top10" dxfId="0" priority="2" bottom="1" rank="1"/>
  </conditionalFormatting>
  <hyperlinks>
    <hyperlink ref="S2" r:id="rId1" display="https://doi.org/10.1371/journal.pgen.1000046" xr:uid="{9564D5AB-A7B5-2445-93AB-93C9C47620C4}"/>
    <hyperlink ref="S5" r:id="rId2" display="https://doi.org/10.1038/nature04332" xr:uid="{9241AAD3-83F9-5744-A622-FB539743C68F}"/>
  </hyperlinks>
  <pageMargins left="0.7" right="0.7" top="0.75" bottom="0.75" header="0.3" footer="0.3"/>
  <pageSetup paperSize="9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Saccharomyces cerevisiae</vt:lpstr>
      <vt:lpstr>Candida albicans</vt:lpstr>
      <vt:lpstr>Cryptococcus neoformans</vt:lpstr>
      <vt:lpstr>Aspergillus fumigatus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2017-10-03T09:43:13Z</dcterms:created>
  <dcterms:modified xsi:type="dcterms:W3CDTF">2018-10-19T18:47:44Z</dcterms:modified>
</cp:coreProperties>
</file>