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4" firstSheet="0" activeTab="1"/>
  </bookViews>
  <sheets>
    <sheet name="BG2 vs CBS138" sheetId="1" state="visible" r:id="rId2"/>
    <sheet name="BG3993 vs CBS138" sheetId="2" state="visible" r:id="rId3"/>
    <sheet name="BG3993 vs BG2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<sst xmlns="http://schemas.openxmlformats.org/spreadsheetml/2006/main" count="113" uniqueCount="43">
  <si>
    <t xml:space="preserve">BG2_Chrom</t>
  </si>
  <si>
    <t xml:space="preserve">BG2_Start</t>
  </si>
  <si>
    <t xml:space="preserve">BG2_End</t>
  </si>
  <si>
    <t xml:space="preserve">CBS138_Chrom</t>
  </si>
  <si>
    <t xml:space="preserve">CBS138_Start</t>
  </si>
  <si>
    <t xml:space="preserve">CBS138_End</t>
  </si>
  <si>
    <t xml:space="preserve">Note</t>
  </si>
  <si>
    <t xml:space="preserve">ChrD</t>
  </si>
  <si>
    <t xml:space="preserve">ChrL</t>
  </si>
  <si>
    <t xml:space="preserve">Reciprocal translocation-1</t>
  </si>
  <si>
    <t xml:space="preserve">ChrE</t>
  </si>
  <si>
    <t xml:space="preserve">ChrC</t>
  </si>
  <si>
    <t xml:space="preserve">Non-reciprocal subtelomeric translocation of EPA7 with 657-bp homologous region</t>
  </si>
  <si>
    <t xml:space="preserve">ChrG</t>
  </si>
  <si>
    <t xml:space="preserve">Non-reciprocal subtelomeric translocation of CAGL0E00165g</t>
  </si>
  <si>
    <t xml:space="preserve">ChrH</t>
  </si>
  <si>
    <t xml:space="preserve">Inversion of two TIR1 homologs</t>
  </si>
  <si>
    <t xml:space="preserve">ChrI</t>
  </si>
  <si>
    <t xml:space="preserve">Reciprocal translocation-2</t>
  </si>
  <si>
    <t xml:space="preserve">Intragenic inversion of PWP1 and PWP3</t>
  </si>
  <si>
    <t xml:space="preserve">ChrJ</t>
  </si>
  <si>
    <t xml:space="preserve">Non-reciprocal subtelomeric translocation of CAGL0I11000g</t>
  </si>
  <si>
    <t xml:space="preserve">Inversion of ChrL</t>
  </si>
  <si>
    <t xml:space="preserve">ChrM</t>
  </si>
  <si>
    <t xml:space="preserve">ChrF</t>
  </si>
  <si>
    <t xml:space="preserve">Non-reciprocal subtelomeric translocation of CAGL0F09251g with 1846-bp homologous region</t>
  </si>
  <si>
    <t xml:space="preserve">*CBS138 ChrL and ChrD first underwent recipocal translocation-1 and swiched their ends. The recombined ChrD-Left:ChrL-Right further underwent reciprocal translocation-2 with ChrI. Finally The BG2 ChrI was ChrD:ChrL:ChrI (CBS138), BG2 ChrL was ChrI:ChrL (CBS138), and BG2 ChrD was ChrL:ChrD (CBS138) </t>
  </si>
  <si>
    <t xml:space="preserve">BG3993_Chrom</t>
  </si>
  <si>
    <t xml:space="preserve">BG3993_Start</t>
  </si>
  <si>
    <t xml:space="preserve">BG3993_End</t>
  </si>
  <si>
    <t xml:space="preserve">Structure Shared with BG2 in the BG2 vs CBS138 comparison</t>
  </si>
  <si>
    <r>
      <rPr>
        <sz val="11"/>
        <color rgb="FF000000"/>
        <rFont val="Times New Roman"/>
        <family val="1"/>
        <charset val="1"/>
      </rPr>
      <t xml:space="preserve">Non-reciprocal subtelomeric translocation of EPA7</t>
    </r>
    <r>
      <rPr>
        <sz val="11"/>
        <color rgb="FF000000"/>
        <rFont val="Times New Roman"/>
        <family val="1"/>
      </rPr>
      <t xml:space="preserve">, the 6.5 kb intergenic region is shared between the two </t>
    </r>
    <r>
      <rPr>
        <i val="true"/>
        <sz val="11"/>
        <color rgb="FF000000"/>
        <rFont val="Times New Roman"/>
        <family val="1"/>
      </rPr>
      <t xml:space="preserve">loci</t>
    </r>
  </si>
  <si>
    <r>
      <rPr>
        <sz val="11"/>
        <color rgb="FF000000"/>
        <rFont val="Times New Roman"/>
        <family val="1"/>
        <charset val="1"/>
      </rPr>
      <t xml:space="preserve">Non-reciprocal subtelomeric translocation of CAGL0I00209g</t>
    </r>
    <r>
      <rPr>
        <sz val="11"/>
        <color rgb="FF000000"/>
        <rFont val="Times New Roman"/>
        <family val="1"/>
      </rPr>
      <t xml:space="preserve">, the 3.2 kb intergenic region is shared between the two </t>
    </r>
    <r>
      <rPr>
        <i val="true"/>
        <sz val="11"/>
        <color rgb="FF000000"/>
        <rFont val="Times New Roman"/>
        <family val="1"/>
      </rPr>
      <t xml:space="preserve">loci</t>
    </r>
  </si>
  <si>
    <t xml:space="preserve">Reciprocal Translocation-1</t>
  </si>
  <si>
    <t xml:space="preserve">X</t>
  </si>
  <si>
    <r>
      <rPr>
        <sz val="11"/>
        <rFont val="Times New Roman"/>
        <family val="1"/>
        <charset val="1"/>
      </rPr>
      <t xml:space="preserve">Translocation of EPA6, </t>
    </r>
    <r>
      <rPr>
        <sz val="11"/>
        <color rgb="FF000000"/>
        <rFont val="Times New Roman"/>
        <family val="1"/>
      </rPr>
      <t xml:space="preserve">the 3.5 kb intergenic region is shared between the two </t>
    </r>
    <r>
      <rPr>
        <i val="true"/>
        <sz val="11"/>
        <color rgb="FF000000"/>
        <rFont val="Times New Roman"/>
        <family val="1"/>
      </rPr>
      <t xml:space="preserve">loci</t>
    </r>
  </si>
  <si>
    <t xml:space="preserve">Non-reciprocal subtelomeric translocation of CAGL0E00165g, the 1.8 kb intergenic region is shared between the two loci</t>
  </si>
  <si>
    <t xml:space="preserve">Structure Shared with CBS138 in the BG2 vs CBS138 comparison</t>
  </si>
  <si>
    <r>
      <rPr>
        <sz val="11"/>
        <rFont val="Times New Roman"/>
        <family val="1"/>
        <charset val="1"/>
      </rPr>
      <t xml:space="preserve">Reciprocal subtelomeric translocation of </t>
    </r>
    <r>
      <rPr>
        <i val="true"/>
        <sz val="11"/>
        <rFont val="Times New Roman"/>
        <family val="1"/>
        <charset val="1"/>
      </rPr>
      <t xml:space="preserve">EPA6 </t>
    </r>
    <r>
      <rPr>
        <sz val="11"/>
        <rFont val="Times New Roman"/>
        <family val="1"/>
        <charset val="1"/>
      </rPr>
      <t xml:space="preserve">and </t>
    </r>
    <r>
      <rPr>
        <i val="true"/>
        <sz val="11"/>
        <rFont val="Times New Roman"/>
        <family val="1"/>
        <charset val="1"/>
      </rPr>
      <t xml:space="preserve">EPA7 loci</t>
    </r>
    <r>
      <rPr>
        <sz val="11"/>
        <rFont val="Times New Roman"/>
        <family val="1"/>
        <charset val="1"/>
      </rPr>
      <t xml:space="preserve">, the entire region is highly similar</t>
    </r>
  </si>
  <si>
    <r>
      <rPr>
        <sz val="11"/>
        <color rgb="FF000000"/>
        <rFont val="Times New Roman"/>
        <family val="1"/>
      </rPr>
      <t xml:space="preserve">Reciprocal subtelomeric </t>
    </r>
    <r>
      <rPr>
        <sz val="11"/>
        <rFont val="Times New Roman"/>
        <family val="1"/>
        <charset val="1"/>
      </rPr>
      <t xml:space="preserve">translocation of </t>
    </r>
    <r>
      <rPr>
        <i val="true"/>
        <sz val="11"/>
        <rFont val="Times New Roman"/>
        <family val="1"/>
        <charset val="1"/>
      </rPr>
      <t xml:space="preserve">EPA6 </t>
    </r>
    <r>
      <rPr>
        <sz val="11"/>
        <rFont val="Times New Roman"/>
        <family val="1"/>
        <charset val="1"/>
      </rPr>
      <t xml:space="preserve">and </t>
    </r>
    <r>
      <rPr>
        <i val="true"/>
        <sz val="11"/>
        <rFont val="Times New Roman"/>
        <family val="1"/>
        <charset val="1"/>
      </rPr>
      <t xml:space="preserve">EPA7 loci</t>
    </r>
    <r>
      <rPr>
        <sz val="11"/>
        <rFont val="Times New Roman"/>
        <family val="1"/>
        <charset val="1"/>
      </rPr>
      <t xml:space="preserve">, the entire region is highly similar</t>
    </r>
  </si>
  <si>
    <r>
      <rPr>
        <sz val="11"/>
        <rFont val="Times New Roman"/>
        <family val="1"/>
        <charset val="1"/>
      </rPr>
      <t xml:space="preserve">Non-reciprocal translocation of CAGL0I00209g, the 4.2 kb intergenic region is shared between the two </t>
    </r>
    <r>
      <rPr>
        <i val="true"/>
        <sz val="11"/>
        <rFont val="Times New Roman"/>
        <family val="1"/>
        <charset val="1"/>
      </rPr>
      <t xml:space="preserve">loci</t>
    </r>
  </si>
  <si>
    <t xml:space="preserve">Non-reciprocal translocation of CAGL0F09251g</t>
  </si>
  <si>
    <t xml:space="preserve">Non-reciprocal translocation of CAGL0E00165g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</si>
</sst>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</font>
    <font>
      <i val="true"/>
      <sz val="11"/>
      <color rgb="FF000000"/>
      <name val="Times New Roman"/>
      <family val="1"/>
    </font>
    <font>
      <sz val="10"/>
      <name val="Times New Roman"/>
      <family val="1"/>
      <charset val="1"/>
    </font>
    <font>
      <i val="true"/>
      <sz val="11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1" activeCellId="0" sqref="G31"/>
    </sheetView>
  </sheetViews>
  <sheetFormatPr defaultRowHeight="13.8"/>
  <cols>
    <col collapsed="false" hidden="false" max="1" min="1" style="1" width="12.1479591836735"/>
    <col collapsed="false" hidden="false" max="2" min="2" style="1" width="19.1683673469388"/>
    <col collapsed="false" hidden="false" max="3" min="3" style="1" width="17.5510204081633"/>
    <col collapsed="false" hidden="false" max="4" min="4" style="1" width="22.9489795918367"/>
    <col collapsed="false" hidden="false" max="6" min="5" style="1" width="24.8367346938776"/>
    <col collapsed="false" hidden="false" max="7" min="7" style="1" width="110.591836734694"/>
    <col collapsed="false" hidden="false" max="1025" min="8" style="1" width="12.1479591836735"/>
  </cols>
  <sheetData>
    <row r="1" customFormat="fals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Format="false" ht="13.8" hidden="false" customHeight="false" outlineLevel="0" collapsed="false">
      <c r="A2" s="1" t="s">
        <v>7</v>
      </c>
      <c r="B2" s="1" t="n">
        <v>1</v>
      </c>
      <c r="C2" s="1" t="n">
        <v>81229</v>
      </c>
      <c r="D2" s="1" t="s">
        <v>8</v>
      </c>
      <c r="E2" s="1" t="n">
        <v>1</v>
      </c>
      <c r="F2" s="1" t="n">
        <v>84259</v>
      </c>
      <c r="G2" s="1" t="s">
        <v>9</v>
      </c>
    </row>
    <row r="3" customFormat="false" ht="13.8" hidden="false" customHeight="false" outlineLevel="0" collapsed="false">
      <c r="A3" s="1" t="s">
        <v>10</v>
      </c>
      <c r="B3" s="1" t="n">
        <v>1</v>
      </c>
      <c r="C3" s="1" t="n">
        <v>12193</v>
      </c>
      <c r="D3" s="1" t="s">
        <v>11</v>
      </c>
      <c r="E3" s="1" t="n">
        <v>594526</v>
      </c>
      <c r="F3" s="1" t="n">
        <v>582483</v>
      </c>
      <c r="G3" s="1" t="s">
        <v>12</v>
      </c>
    </row>
    <row r="4" customFormat="false" ht="13.8" hidden="false" customHeight="false" outlineLevel="0" collapsed="false">
      <c r="A4" s="1" t="s">
        <v>13</v>
      </c>
      <c r="B4" s="1" t="n">
        <v>1</v>
      </c>
      <c r="C4" s="1" t="n">
        <v>27028</v>
      </c>
      <c r="D4" s="1" t="s">
        <v>10</v>
      </c>
      <c r="E4" s="1" t="n">
        <v>1</v>
      </c>
      <c r="F4" s="1" t="n">
        <v>13944</v>
      </c>
      <c r="G4" s="1" t="s">
        <v>14</v>
      </c>
    </row>
    <row r="5" customFormat="false" ht="13.8" hidden="false" customHeight="false" outlineLevel="0" collapsed="false">
      <c r="A5" s="1" t="s">
        <v>15</v>
      </c>
      <c r="B5" s="1" t="n">
        <v>954889</v>
      </c>
      <c r="C5" s="1" t="n">
        <v>955991</v>
      </c>
      <c r="D5" s="1" t="s">
        <v>15</v>
      </c>
      <c r="E5" s="1" t="n">
        <v>943161</v>
      </c>
      <c r="F5" s="1" t="n">
        <v>942059</v>
      </c>
      <c r="G5" s="1" t="s">
        <v>16</v>
      </c>
    </row>
    <row r="6" customFormat="false" ht="13.8" hidden="false" customHeight="false" outlineLevel="0" collapsed="false">
      <c r="A6" s="1" t="s">
        <v>17</v>
      </c>
      <c r="B6" s="1" t="n">
        <v>1</v>
      </c>
      <c r="C6" s="1" t="n">
        <v>43039</v>
      </c>
      <c r="D6" s="1" t="s">
        <v>7</v>
      </c>
      <c r="E6" s="1" t="n">
        <v>1</v>
      </c>
      <c r="F6" s="1" t="n">
        <v>45838</v>
      </c>
      <c r="G6" s="1" t="s">
        <v>9</v>
      </c>
    </row>
    <row r="7" customFormat="false" ht="13.8" hidden="false" customHeight="false" outlineLevel="0" collapsed="false">
      <c r="A7" s="1" t="s">
        <v>17</v>
      </c>
      <c r="B7" s="1" t="n">
        <v>43047</v>
      </c>
      <c r="C7" s="1" t="n">
        <v>88190</v>
      </c>
      <c r="D7" s="1" t="s">
        <v>8</v>
      </c>
      <c r="E7" s="1" t="n">
        <v>84257</v>
      </c>
      <c r="F7" s="1" t="n">
        <v>129402</v>
      </c>
      <c r="G7" s="1" t="s">
        <v>18</v>
      </c>
    </row>
    <row r="8" customFormat="false" ht="13.8" hidden="false" customHeight="false" outlineLevel="0" collapsed="false">
      <c r="A8" s="1" t="s">
        <v>17</v>
      </c>
      <c r="B8" s="1" t="n">
        <v>574477</v>
      </c>
      <c r="C8" s="1" t="n">
        <v>607227</v>
      </c>
      <c r="D8" s="1" t="s">
        <v>17</v>
      </c>
      <c r="E8" s="1" t="n">
        <v>1026346</v>
      </c>
      <c r="F8" s="1" t="n">
        <v>974849</v>
      </c>
      <c r="G8" s="1" t="s">
        <v>19</v>
      </c>
    </row>
    <row r="9" customFormat="false" ht="13.8" hidden="false" customHeight="false" outlineLevel="0" collapsed="false">
      <c r="A9" s="1" t="s">
        <v>20</v>
      </c>
      <c r="B9" s="1" t="n">
        <v>1</v>
      </c>
      <c r="C9" s="1" t="n">
        <v>27268</v>
      </c>
      <c r="D9" s="1" t="s">
        <v>17</v>
      </c>
      <c r="E9" s="1" t="n">
        <v>1142525</v>
      </c>
      <c r="F9" s="1" t="n">
        <v>1120805</v>
      </c>
      <c r="G9" s="1" t="s">
        <v>21</v>
      </c>
    </row>
    <row r="10" customFormat="false" ht="13.8" hidden="false" customHeight="false" outlineLevel="0" collapsed="false">
      <c r="A10" s="1" t="s">
        <v>8</v>
      </c>
      <c r="B10" s="1" t="n">
        <v>679699</v>
      </c>
      <c r="C10" s="1" t="n">
        <v>1311282</v>
      </c>
      <c r="D10" s="1" t="s">
        <v>8</v>
      </c>
      <c r="E10" s="1" t="n">
        <v>947297</v>
      </c>
      <c r="F10" s="1" t="n">
        <v>316665</v>
      </c>
      <c r="G10" s="1" t="s">
        <v>22</v>
      </c>
    </row>
    <row r="11" customFormat="false" ht="13.8" hidden="false" customHeight="false" outlineLevel="0" collapsed="false">
      <c r="A11" s="1" t="s">
        <v>8</v>
      </c>
      <c r="B11" s="1" t="n">
        <v>1</v>
      </c>
      <c r="C11" s="1" t="n">
        <v>490101</v>
      </c>
      <c r="D11" s="1" t="s">
        <v>17</v>
      </c>
      <c r="E11" s="1" t="n">
        <v>1</v>
      </c>
      <c r="F11" s="1" t="n">
        <v>490981</v>
      </c>
      <c r="G11" s="1" t="s">
        <v>18</v>
      </c>
    </row>
    <row r="12" customFormat="false" ht="13.8" hidden="false" customHeight="false" outlineLevel="0" collapsed="false">
      <c r="A12" s="1" t="s">
        <v>23</v>
      </c>
      <c r="B12" s="1" t="n">
        <v>1</v>
      </c>
      <c r="C12" s="1" t="n">
        <v>20047</v>
      </c>
      <c r="D12" s="1" t="s">
        <v>24</v>
      </c>
      <c r="E12" s="1" t="n">
        <v>957515</v>
      </c>
      <c r="F12" s="1" t="n">
        <v>937047</v>
      </c>
      <c r="G12" s="1" t="s">
        <v>25</v>
      </c>
    </row>
    <row r="13" customFormat="false" ht="13.8" hidden="false" customHeight="false" outlineLevel="0" collapsed="false">
      <c r="A13" s="0"/>
      <c r="B13" s="0"/>
      <c r="C13" s="0"/>
      <c r="D13" s="0"/>
      <c r="E13" s="0"/>
      <c r="F13" s="0"/>
      <c r="G13" s="0"/>
    </row>
    <row r="14" customFormat="false" ht="13.8" hidden="false" customHeight="false" outlineLevel="0" collapsed="false">
      <c r="A14" s="0"/>
      <c r="B14" s="0"/>
      <c r="C14" s="0"/>
      <c r="D14" s="0"/>
      <c r="E14" s="0"/>
      <c r="F14" s="0"/>
      <c r="G14" s="0"/>
    </row>
    <row r="15" customFormat="false" ht="28.45" hidden="false" customHeight="true" outlineLevel="0" collapsed="false">
      <c r="A15" s="2" t="s">
        <v>26</v>
      </c>
      <c r="B15" s="2"/>
      <c r="C15" s="2"/>
      <c r="D15" s="2"/>
      <c r="E15" s="2"/>
      <c r="F15" s="2"/>
      <c r="G15" s="2"/>
    </row>
    <row r="1048576" customFormat="false" ht="13.2" hidden="false" customHeight="false" outlineLevel="0" collapsed="false"/>
  </sheetData>
  <mergeCells count="1">
    <mergeCell ref="A15:G1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6" activeCellId="0" sqref="E26"/>
    </sheetView>
  </sheetViews>
  <sheetFormatPr defaultRowHeight="13.8"/>
  <cols>
    <col collapsed="false" hidden="false" max="1" min="1" style="1" width="17.1428571428571"/>
    <col collapsed="false" hidden="false" max="2" min="2" style="1" width="19.1683673469388"/>
    <col collapsed="false" hidden="false" max="3" min="3" style="1" width="17.5510204081633"/>
    <col collapsed="false" hidden="false" max="4" min="4" style="1" width="22.9489795918367"/>
    <col collapsed="false" hidden="false" max="6" min="5" style="1" width="24.8367346938776"/>
    <col collapsed="false" hidden="false" max="7" min="7" style="3" width="64.3265306122449"/>
    <col collapsed="false" hidden="false" max="8" min="8" style="1" width="67.5204081632653"/>
    <col collapsed="false" hidden="false" max="1025" min="9" style="1" width="12.1479591836735"/>
  </cols>
  <sheetData>
    <row r="1" customFormat="false" ht="14.95" hidden="false" customHeight="false" outlineLevel="0" collapsed="false">
      <c r="A1" s="1" t="s">
        <v>27</v>
      </c>
      <c r="B1" s="1" t="s">
        <v>28</v>
      </c>
      <c r="C1" s="1" t="s">
        <v>29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30</v>
      </c>
    </row>
    <row r="2" customFormat="false" ht="28.45" hidden="false" customHeight="false" outlineLevel="0" collapsed="false">
      <c r="A2" s="1" t="s">
        <v>11</v>
      </c>
      <c r="B2" s="1" t="n">
        <v>1</v>
      </c>
      <c r="C2" s="1" t="n">
        <f aca="false">7172 + 4682-1</f>
        <v>11853</v>
      </c>
      <c r="D2" s="1" t="s">
        <v>11</v>
      </c>
      <c r="E2" s="1" t="n">
        <v>582484</v>
      </c>
      <c r="F2" s="1" t="n">
        <v>594526</v>
      </c>
      <c r="G2" s="4" t="s">
        <v>31</v>
      </c>
    </row>
    <row r="3" customFormat="false" ht="41.95" hidden="false" customHeight="false" outlineLevel="0" collapsed="false">
      <c r="A3" s="1" t="s">
        <v>7</v>
      </c>
      <c r="B3" s="1" t="n">
        <v>1</v>
      </c>
      <c r="C3" s="1" t="n">
        <f aca="false">3257+8927-1</f>
        <v>12183</v>
      </c>
      <c r="D3" s="1" t="s">
        <v>17</v>
      </c>
      <c r="E3" s="1" t="n">
        <v>1</v>
      </c>
      <c r="F3" s="1" t="n">
        <v>13287</v>
      </c>
      <c r="G3" s="4" t="s">
        <v>32</v>
      </c>
    </row>
    <row r="4" customFormat="false" ht="14.95" hidden="false" customHeight="false" outlineLevel="0" collapsed="false">
      <c r="A4" s="1" t="s">
        <v>7</v>
      </c>
      <c r="B4" s="1" t="n">
        <v>12183</v>
      </c>
      <c r="C4" s="1" t="n">
        <f aca="false">79638+797-1</f>
        <v>80434</v>
      </c>
      <c r="D4" s="1" t="s">
        <v>8</v>
      </c>
      <c r="E4" s="1" t="n">
        <f aca="false">3527+13615-1</f>
        <v>17141</v>
      </c>
      <c r="F4" s="1" t="n">
        <v>84260</v>
      </c>
      <c r="G4" s="3" t="s">
        <v>33</v>
      </c>
      <c r="H4" s="1" t="s">
        <v>34</v>
      </c>
    </row>
    <row r="5" customFormat="false" ht="28.45" hidden="false" customHeight="false" outlineLevel="0" collapsed="false">
      <c r="A5" s="1" t="s">
        <v>10</v>
      </c>
      <c r="B5" s="1" t="n">
        <v>1</v>
      </c>
      <c r="C5" s="1" t="n">
        <f aca="false">15885</f>
        <v>15885</v>
      </c>
      <c r="D5" s="1" t="s">
        <v>11</v>
      </c>
      <c r="E5" s="1" t="n">
        <v>1</v>
      </c>
      <c r="F5" s="1" t="n">
        <v>15522</v>
      </c>
      <c r="G5" s="3" t="s">
        <v>35</v>
      </c>
    </row>
    <row r="6" customFormat="false" ht="14.95" hidden="false" customHeight="false" outlineLevel="0" collapsed="false">
      <c r="A6" s="1" t="s">
        <v>15</v>
      </c>
      <c r="B6" s="1" t="n">
        <f aca="false">955477+1060</f>
        <v>956537</v>
      </c>
      <c r="C6" s="1" t="n">
        <f aca="false">955477+3077</f>
        <v>958554</v>
      </c>
      <c r="D6" s="1" t="s">
        <v>15</v>
      </c>
      <c r="E6" s="1" t="n">
        <f aca="false">941059+3102</f>
        <v>944161</v>
      </c>
      <c r="F6" s="1" t="n">
        <f aca="false">941059+1001</f>
        <v>942060</v>
      </c>
      <c r="G6" s="3" t="s">
        <v>16</v>
      </c>
      <c r="H6" s="1" t="s">
        <v>34</v>
      </c>
    </row>
    <row r="7" customFormat="false" ht="13.8" hidden="false" customHeight="false" outlineLevel="0" collapsed="false">
      <c r="A7" s="1" t="s">
        <v>17</v>
      </c>
      <c r="B7" s="5" t="n">
        <v>1</v>
      </c>
      <c r="C7" s="1" t="n">
        <f aca="false">43995+3249-1</f>
        <v>47243</v>
      </c>
      <c r="D7" s="1" t="s">
        <v>7</v>
      </c>
      <c r="E7" s="1" t="n">
        <v>1</v>
      </c>
      <c r="F7" s="1" t="n">
        <v>45839</v>
      </c>
      <c r="G7" s="1" t="s">
        <v>9</v>
      </c>
      <c r="H7" s="1" t="s">
        <v>34</v>
      </c>
    </row>
    <row r="8" customFormat="false" ht="13.8" hidden="false" customHeight="false" outlineLevel="0" collapsed="false">
      <c r="A8" s="1" t="s">
        <v>17</v>
      </c>
      <c r="B8" s="1" t="n">
        <f aca="false">8776+38468-1</f>
        <v>47243</v>
      </c>
      <c r="C8" s="1" t="n">
        <f aca="false">1378+91000-1</f>
        <v>92377</v>
      </c>
      <c r="D8" s="1" t="s">
        <v>8</v>
      </c>
      <c r="E8" s="1" t="n">
        <v>84258</v>
      </c>
      <c r="F8" s="1" t="n">
        <v>129403</v>
      </c>
      <c r="G8" s="1" t="s">
        <v>18</v>
      </c>
      <c r="H8" s="1" t="s">
        <v>34</v>
      </c>
    </row>
    <row r="9" customFormat="false" ht="41.75" hidden="false" customHeight="false" outlineLevel="0" collapsed="false">
      <c r="A9" s="1" t="s">
        <v>20</v>
      </c>
      <c r="B9" s="5" t="n">
        <v>1</v>
      </c>
      <c r="C9" s="1" t="n">
        <f aca="false">14065+2686-1</f>
        <v>16750</v>
      </c>
      <c r="D9" s="1" t="s">
        <v>10</v>
      </c>
      <c r="E9" s="1" t="n">
        <v>1</v>
      </c>
      <c r="F9" s="1" t="n">
        <v>15861</v>
      </c>
      <c r="G9" s="3" t="s">
        <v>36</v>
      </c>
    </row>
    <row r="10" customFormat="false" ht="14.95" hidden="false" customHeight="false" outlineLevel="0" collapsed="false">
      <c r="A10" s="1" t="s">
        <v>8</v>
      </c>
      <c r="B10" s="1" t="n">
        <v>21993</v>
      </c>
      <c r="C10" s="1" t="n">
        <f aca="false">498994+948-1</f>
        <v>499941</v>
      </c>
      <c r="D10" s="1" t="s">
        <v>17</v>
      </c>
      <c r="E10" s="1" t="n">
        <v>12587</v>
      </c>
      <c r="F10" s="1" t="n">
        <v>490982</v>
      </c>
      <c r="G10" s="3" t="s">
        <v>18</v>
      </c>
      <c r="H10" s="1" t="s">
        <v>34</v>
      </c>
    </row>
    <row r="11" customFormat="false" ht="14.95" hidden="false" customHeight="false" outlineLevel="0" collapsed="false">
      <c r="A11" s="1" t="s">
        <v>8</v>
      </c>
      <c r="B11" s="1" t="n">
        <f aca="false">679962+9815</f>
        <v>689777</v>
      </c>
      <c r="C11" s="1" t="n">
        <f aca="false">1320424+337-1</f>
        <v>1320760</v>
      </c>
      <c r="D11" s="1" t="s">
        <v>8</v>
      </c>
      <c r="E11" s="1" t="n">
        <v>947298</v>
      </c>
      <c r="F11" s="1" t="n">
        <v>316666</v>
      </c>
      <c r="G11" s="3" t="s">
        <v>22</v>
      </c>
      <c r="H11" s="1" t="s">
        <v>34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9" activeCellId="0" sqref="G19"/>
    </sheetView>
  </sheetViews>
  <sheetFormatPr defaultRowHeight="13.8"/>
  <cols>
    <col collapsed="false" hidden="false" max="1" min="1" style="0" width="22.1377551020408"/>
    <col collapsed="false" hidden="false" max="3" min="2" style="0" width="17.6377551020408"/>
    <col collapsed="false" hidden="false" max="5" min="4" style="0" width="12.219387755102"/>
    <col collapsed="false" hidden="false" max="6" min="6" style="0" width="15.1377551020408"/>
    <col collapsed="false" hidden="false" max="7" min="7" style="0" width="132.964285714286"/>
    <col collapsed="false" hidden="false" max="8" min="8" style="1" width="68.4948979591837"/>
    <col collapsed="false" hidden="false" max="1025" min="9" style="0" width="8.50510204081633"/>
  </cols>
  <sheetData>
    <row r="1" customFormat="false" ht="17.8" hidden="false" customHeight="true" outlineLevel="0" collapsed="false">
      <c r="A1" s="6" t="s">
        <v>27</v>
      </c>
      <c r="B1" s="6" t="s">
        <v>28</v>
      </c>
      <c r="C1" s="6" t="s">
        <v>29</v>
      </c>
      <c r="D1" s="6" t="s">
        <v>0</v>
      </c>
      <c r="E1" s="6" t="s">
        <v>1</v>
      </c>
      <c r="F1" s="6" t="s">
        <v>2</v>
      </c>
      <c r="G1" s="6" t="s">
        <v>6</v>
      </c>
      <c r="H1" s="1" t="s">
        <v>37</v>
      </c>
    </row>
    <row r="2" customFormat="false" ht="21.7" hidden="false" customHeight="true" outlineLevel="0" collapsed="false">
      <c r="A2" s="6" t="s">
        <v>11</v>
      </c>
      <c r="B2" s="7" t="n">
        <v>1</v>
      </c>
      <c r="C2" s="7" t="n">
        <v>15342</v>
      </c>
      <c r="D2" s="6" t="s">
        <v>10</v>
      </c>
      <c r="E2" s="6" t="n">
        <v>1</v>
      </c>
      <c r="F2" s="6" t="n">
        <v>15679</v>
      </c>
      <c r="G2" s="3" t="s">
        <v>38</v>
      </c>
    </row>
    <row r="3" customFormat="false" ht="21.7" hidden="false" customHeight="true" outlineLevel="0" collapsed="false">
      <c r="A3" s="6" t="s">
        <v>10</v>
      </c>
      <c r="B3" s="7" t="n">
        <v>1</v>
      </c>
      <c r="C3" s="7" t="n">
        <v>15874</v>
      </c>
      <c r="D3" s="6" t="s">
        <v>11</v>
      </c>
      <c r="E3" s="6" t="n">
        <v>1</v>
      </c>
      <c r="F3" s="6" t="n">
        <v>15118</v>
      </c>
      <c r="G3" s="8" t="s">
        <v>39</v>
      </c>
    </row>
    <row r="4" customFormat="false" ht="21.7" hidden="false" customHeight="true" outlineLevel="0" collapsed="false">
      <c r="A4" s="6" t="s">
        <v>7</v>
      </c>
      <c r="B4" s="7" t="n">
        <v>1</v>
      </c>
      <c r="C4" s="7" t="n">
        <v>12128</v>
      </c>
      <c r="D4" s="6" t="s">
        <v>8</v>
      </c>
      <c r="E4" s="6" t="n">
        <v>1</v>
      </c>
      <c r="F4" s="6" t="n">
        <v>12015</v>
      </c>
      <c r="G4" s="3" t="s">
        <v>40</v>
      </c>
    </row>
    <row r="5" customFormat="false" ht="21.7" hidden="false" customHeight="true" outlineLevel="0" collapsed="false">
      <c r="A5" s="6" t="s">
        <v>24</v>
      </c>
      <c r="B5" s="7" t="n">
        <v>931640</v>
      </c>
      <c r="C5" s="7" t="n">
        <v>951544</v>
      </c>
      <c r="D5" s="6" t="s">
        <v>23</v>
      </c>
      <c r="E5" s="6" t="n">
        <v>20048</v>
      </c>
      <c r="F5" s="6" t="n">
        <v>1</v>
      </c>
      <c r="G5" s="3" t="s">
        <v>41</v>
      </c>
      <c r="H5" s="1" t="s">
        <v>34</v>
      </c>
    </row>
    <row r="6" customFormat="false" ht="21.7" hidden="false" customHeight="true" outlineLevel="0" collapsed="false">
      <c r="A6" s="6" t="s">
        <v>17</v>
      </c>
      <c r="B6" s="6" t="n">
        <v>576154</v>
      </c>
      <c r="C6" s="6" t="n">
        <v>601529</v>
      </c>
      <c r="D6" s="6" t="s">
        <v>17</v>
      </c>
      <c r="E6" s="6" t="n">
        <v>623815</v>
      </c>
      <c r="F6" s="6" t="n">
        <v>598461</v>
      </c>
      <c r="G6" s="6" t="s">
        <v>19</v>
      </c>
      <c r="H6" s="1" t="s">
        <v>34</v>
      </c>
    </row>
    <row r="7" customFormat="false" ht="21.7" hidden="false" customHeight="true" outlineLevel="0" collapsed="false">
      <c r="A7" s="6" t="s">
        <v>20</v>
      </c>
      <c r="B7" s="6" t="n">
        <v>1</v>
      </c>
      <c r="C7" s="6" t="n">
        <v>19043</v>
      </c>
      <c r="D7" s="6" t="s">
        <v>13</v>
      </c>
      <c r="E7" s="6" t="n">
        <v>1</v>
      </c>
      <c r="F7" s="6" t="n">
        <v>31208</v>
      </c>
      <c r="G7" s="3" t="s">
        <v>42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2295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2019-01-17T13:43:26Z</dcterms:created>
  <dc:creator/>
  <dc:description/>
  <dc:language>en-US</dc:language>
  <cp:lastModifiedBy/>
  <dcterms:modified xsi:type="dcterms:W3CDTF">2021-02-12T08:48:43Z</dcterms:modified>
  <cp:revision>19</cp:revision>
  <dc:subject/>
  <dc:title/>
</cp:coreProperties>
</file>